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rafinandassociates-my.sharepoint.com/personal/joshua_serafin_com/Documents/a_Travel VMC/VMC CSR Travel/Policy/"/>
    </mc:Choice>
  </mc:AlternateContent>
  <xr:revisionPtr revIDLastSave="6" documentId="8_{07E61D08-A00E-4401-8DE8-E042441CA75D}" xr6:coauthVersionLast="45" xr6:coauthVersionMax="45" xr10:uidLastSave="{343559AB-428D-4E9B-9540-FC387B6CC0E7}"/>
  <bookViews>
    <workbookView xWindow="-120" yWindow="-120" windowWidth="38640" windowHeight="21240" xr2:uid="{A6E17713-4890-4162-BEFE-ACA58BB2D52A}"/>
  </bookViews>
  <sheets>
    <sheet name="Data Summary" sheetId="1" r:id="rId1"/>
  </sheets>
  <definedNames>
    <definedName name="_xlnm.Print_Area" localSheetId="0">'Data Summary'!$A$7:$L$25</definedName>
    <definedName name="_xlnm.Print_Titles" localSheetId="0">'Data Summary'!$1:$6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J191" i="1"/>
  <c r="J190" i="1"/>
  <c r="J189" i="1"/>
  <c r="J188" i="1"/>
  <c r="J186" i="1"/>
  <c r="J185" i="1"/>
  <c r="J184" i="1"/>
  <c r="J183" i="1"/>
  <c r="J182" i="1"/>
  <c r="N32" i="1"/>
  <c r="M32" i="1"/>
  <c r="L32" i="1"/>
  <c r="K32" i="1"/>
  <c r="J32" i="1"/>
  <c r="N29" i="1"/>
  <c r="M29" i="1"/>
  <c r="L29" i="1"/>
  <c r="K29" i="1"/>
  <c r="J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tc={2DA211C6-3833-4832-81AD-23248DFEF21F}</author>
  </authors>
  <commentList>
    <comment ref="G74" authorId="0" shapeId="0" xr:uid="{2DA211C6-3833-4832-81AD-23248DFEF21F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suspended?</t>
      </text>
    </comment>
  </commentList>
</comments>
</file>

<file path=xl/sharedStrings.xml><?xml version="1.0" encoding="utf-8"?>
<sst xmlns="http://schemas.openxmlformats.org/spreadsheetml/2006/main" count="342" uniqueCount="220">
  <si>
    <r>
      <t xml:space="preserve">2019 Corporate Social Responsibility Report | Data Summary | </t>
    </r>
    <r>
      <rPr>
        <sz val="9"/>
        <color theme="0" tint="-4.9989318521683403E-2"/>
        <rFont val="Calibri"/>
        <family val="2"/>
        <scheme val="minor"/>
      </rPr>
      <t>Rev. 10/15/2020</t>
    </r>
  </si>
  <si>
    <t>1.0 Safety &amp; Health</t>
  </si>
  <si>
    <t>2020 Q1-2</t>
  </si>
  <si>
    <t>Safety</t>
  </si>
  <si>
    <t>Accidents</t>
  </si>
  <si>
    <t>CHART</t>
  </si>
  <si>
    <t>MSHA Reportable Injury Rate (#)</t>
  </si>
  <si>
    <t>Vulcan</t>
  </si>
  <si>
    <t>Industry</t>
  </si>
  <si>
    <t>-</t>
  </si>
  <si>
    <t>INFO</t>
  </si>
  <si>
    <t>Near-Miss Incidents Reported (#)</t>
  </si>
  <si>
    <t>* program and data collection began in 2018*</t>
  </si>
  <si>
    <t>MSHA Reportable &amp; OSHA Recordable Injury Rate (#)</t>
  </si>
  <si>
    <t>Vulcan Facilities with Zero Lost-Time Injuries (%)</t>
  </si>
  <si>
    <t>Reportable/Recordable Injury Per 200,000 Hours Worked (#)</t>
  </si>
  <si>
    <t>NEW</t>
  </si>
  <si>
    <t>Fatal Accidents (#)</t>
  </si>
  <si>
    <t>Inspections</t>
  </si>
  <si>
    <t>MSHA Citation Rate (#)</t>
  </si>
  <si>
    <t>MSHA Inspections with Zero Citations (%)</t>
  </si>
  <si>
    <t>Training &amp; Audits</t>
  </si>
  <si>
    <t>Safety &amp; Health Training Delivered (hours)</t>
  </si>
  <si>
    <t>* data not available *</t>
  </si>
  <si>
    <t>Safety &amp; Health Audits Conducted (#)</t>
  </si>
  <si>
    <t>~100</t>
  </si>
  <si>
    <t>Health</t>
  </si>
  <si>
    <t>Employee Participation in Voluntary Health Screening (%)</t>
  </si>
  <si>
    <t>MSHA Respirable Dust/Silica Exposure Sampling (%)</t>
  </si>
  <si>
    <t>Within Standard</t>
  </si>
  <si>
    <t>Not Meeting Standard</t>
  </si>
  <si>
    <t>MSHA Noise Exposure Sampling (%)</t>
  </si>
  <si>
    <t>2.0 Environmental Stewardship</t>
  </si>
  <si>
    <t>Environment</t>
  </si>
  <si>
    <t>Agency Inspections (#)</t>
  </si>
  <si>
    <t>Agency Citations (#)</t>
  </si>
  <si>
    <t>Citation-Free Inspections (%)</t>
  </si>
  <si>
    <t>Environmental Awards &amp; Recognitions (#)</t>
  </si>
  <si>
    <t>Land Management</t>
  </si>
  <si>
    <t>Total Land Portfolio (acres)</t>
  </si>
  <si>
    <t>~240,000</t>
  </si>
  <si>
    <t>~200,000</t>
  </si>
  <si>
    <t>~210,000</t>
  </si>
  <si>
    <t>Wildlife Habitat Council Certified Sites (#)</t>
  </si>
  <si>
    <t>Land Managed for Projects Recognized by WHC (acres)</t>
  </si>
  <si>
    <t>Land in Conservation Easements (acres)</t>
  </si>
  <si>
    <t>Energy Management, Greenhouse Gas Reduction</t>
  </si>
  <si>
    <t>2013 (baseline)</t>
  </si>
  <si>
    <t>Greenhouse Gas (GHG) Emissions</t>
  </si>
  <si>
    <t>Scope 1-2 Emissions</t>
  </si>
  <si>
    <t>Total Scope 1 and Scope 2 Emissions (MTCO2e)</t>
  </si>
  <si>
    <t>Total  Scope 1 and Scope 2 Emissions Versus 2013 Baseline (%)</t>
  </si>
  <si>
    <t>Revenue Factor - Total Scope 1 and Scope 2 Emissions per Million $ Revenue (#)</t>
  </si>
  <si>
    <t>Total Scope 1 and Scope 2 Revenue Factor Versus 2013 Baseline (%)</t>
  </si>
  <si>
    <t>Shipment Factor - Total Scope 1 and Scope 2 Emissions per Tons Shipped (#)</t>
  </si>
  <si>
    <t>Total Scope 1 and Scope 2 Shipment Factor Versus 2013 Baseline (%)</t>
  </si>
  <si>
    <t>Scope 1 Emissions</t>
  </si>
  <si>
    <t>Total Scope 1 Emissions (MTCO2e)</t>
  </si>
  <si>
    <t>Total  Scope 1 Emissions Versus 2013 Baseline (%)</t>
  </si>
  <si>
    <t>Revenue Factor - Total Scope 1 Emissions per Million $ Revenue (#)</t>
  </si>
  <si>
    <t>Scope 1 Revenue Factor Versus 2013 Baseline (%)</t>
  </si>
  <si>
    <t>Shipment Factor - Total Scope 1 Emissions per Tons Shipped (#)</t>
  </si>
  <si>
    <t>Scope 1 Shipment Factor Versus 2013 Baseline (%)</t>
  </si>
  <si>
    <t>Scope 2 Emissions</t>
  </si>
  <si>
    <t>Total Scope 2 Emissions (MTCO2e)</t>
  </si>
  <si>
    <t>Total Scope 2 Emissions Versus 2013 Baseline (%)</t>
  </si>
  <si>
    <t>Revenue Factor - Total Scope 2 Emissions per Million $ Revenue (#)</t>
  </si>
  <si>
    <t>Scope 2 Revenue Factor Versus 2013 Baseline (%)</t>
  </si>
  <si>
    <t>Shipment Factor - Total Scope 2 Emissions per Tons Shipped (#)</t>
  </si>
  <si>
    <t>Scope 2 Shipment Factor Versus 2013 Baseline (%)</t>
  </si>
  <si>
    <t>Revenue ($)</t>
  </si>
  <si>
    <t>Annual Shipments - All Products (tons)</t>
  </si>
  <si>
    <t>Air Emissions Estimate (accuracy +/- 30%)</t>
  </si>
  <si>
    <t>Total Air Emissions (tons)</t>
  </si>
  <si>
    <t>NOx</t>
  </si>
  <si>
    <t>CO</t>
  </si>
  <si>
    <t>PM (TSP)</t>
  </si>
  <si>
    <t>PM10</t>
  </si>
  <si>
    <t>PM2.5</t>
  </si>
  <si>
    <t>On-Highway Vehicle Emissions (tons)</t>
  </si>
  <si>
    <t>Off-Road Vehicle Emissions - Tier 0 to Tier 4 (tons)</t>
  </si>
  <si>
    <t>Aggregate Plant Air Emissions (tons)</t>
  </si>
  <si>
    <t>Asphalt Operations Air Emissions - Estimated (tons)</t>
  </si>
  <si>
    <t>Tier 4 Engine Mobile Equipment Impacts</t>
  </si>
  <si>
    <t>Annual Air Emissions Reduction Benefits from Tier 4 Engine Mobile Equipment (%)</t>
  </si>
  <si>
    <t>PM</t>
  </si>
  <si>
    <t>Annual Air Emissions Reduction Benefits from Tier 4 Engine Mobile Equipment (tons)</t>
  </si>
  <si>
    <t>Potential Air Emissions Without Tier 4 Engine Mobile Equipment Replacements - Estimated (tons)</t>
  </si>
  <si>
    <t>Tier 4 Engine Mobile Equipment Purchased (#)</t>
  </si>
  <si>
    <t>400+</t>
  </si>
  <si>
    <t>Water Management</t>
  </si>
  <si>
    <t>Permitted Water Discharge Limit Compliance (%)</t>
  </si>
  <si>
    <t>99+</t>
  </si>
  <si>
    <t>* data not avail *</t>
  </si>
  <si>
    <t>Reportable Spills of Petroleum Substances and Oils</t>
  </si>
  <si>
    <t>&gt; 55 Gallons (#)</t>
  </si>
  <si>
    <t>&lt; 55 Gallons (#)</t>
  </si>
  <si>
    <t>*data not available *</t>
  </si>
  <si>
    <t>Waste Management: Source Reduction &amp; Recycling</t>
  </si>
  <si>
    <t>Total Waste Recycled (%)</t>
  </si>
  <si>
    <t>Used Batteries - All Types Except Vehicle Batteries (tons)</t>
  </si>
  <si>
    <t>Light Bulbs - All Types (#) (tons)</t>
  </si>
  <si>
    <t>26,589 (16)</t>
  </si>
  <si>
    <t>27,831 (16.7)</t>
  </si>
  <si>
    <t>13,403 (8)</t>
  </si>
  <si>
    <t>11,086 (6.7)</t>
  </si>
  <si>
    <t>1400 (.84)</t>
  </si>
  <si>
    <t>Empty Waste Aerosol Cans (tons)</t>
  </si>
  <si>
    <t>Used Oil (gallons) (tons)</t>
  </si>
  <si>
    <t>464,830 (1,627)</t>
  </si>
  <si>
    <t>399,494 (1,398)</t>
  </si>
  <si>
    <t>307,270 (1,075)</t>
  </si>
  <si>
    <t>203,822 (713)</t>
  </si>
  <si>
    <t>183,256 (641)</t>
  </si>
  <si>
    <t>Used Filters (tons)</t>
  </si>
  <si>
    <t>Antifreeze (gallons) (tons)</t>
  </si>
  <si>
    <t>19,275 (93.5)</t>
  </si>
  <si>
    <t>9,862 (48)</t>
  </si>
  <si>
    <t>9,185 (44.5)</t>
  </si>
  <si>
    <t>6,662 (32.3)</t>
  </si>
  <si>
    <t>7,670 (37.2)</t>
  </si>
  <si>
    <t>Material for Energy recovery/supplemental fuel (tons)</t>
  </si>
  <si>
    <t>Total Waste Disposed</t>
  </si>
  <si>
    <t>Oily Water - Incineration/Water Treatment (gallons) (tons)</t>
  </si>
  <si>
    <t>10,448 (42)</t>
  </si>
  <si>
    <t>12,376 (50)</t>
  </si>
  <si>
    <t>7,856 (31.4)</t>
  </si>
  <si>
    <t>4,853 (19)</t>
  </si>
  <si>
    <t>1,961 (7.8)</t>
  </si>
  <si>
    <t>Vacuum disposal - Mixed Disposal Methods - Water and Dirt (gallons) (tons)</t>
  </si>
  <si>
    <t>345,744 (2,247)</t>
  </si>
  <si>
    <t>270,763 (1,760)</t>
  </si>
  <si>
    <t>255,304 (1,659)</t>
  </si>
  <si>
    <t>120,492 (783)</t>
  </si>
  <si>
    <t>57,032 (371)</t>
  </si>
  <si>
    <t>California Hazardous Waste - Estimated</t>
  </si>
  <si>
    <t>Used Oil - Management Method Not Determined (gallons) (tons)</t>
  </si>
  <si>
    <t>44,000 (154)</t>
  </si>
  <si>
    <t>41,810 (146)</t>
  </si>
  <si>
    <t>36,501 (128)</t>
  </si>
  <si>
    <t>40,162 (140.6)</t>
  </si>
  <si>
    <t>49,465 (173)</t>
  </si>
  <si>
    <t xml:space="preserve">Used Filters, Aerosol Cans, Paint Waste, Petroleum Contaminated Materials - Incineration/Landfill (tons) </t>
  </si>
  <si>
    <t>EPA Hazardous Waste - Estimated (tons)</t>
  </si>
  <si>
    <t>&lt;10</t>
  </si>
  <si>
    <t>Total Waste Intensity - Per 1,000 Tons Production All Products (tons)</t>
  </si>
  <si>
    <t>Recycled Product Production</t>
  </si>
  <si>
    <t>Recycled Crushed Aggregate Base (tons)</t>
  </si>
  <si>
    <t>Reclaimed Asphalt Pavement Used in Hot Mix Asphalt (tons)</t>
  </si>
  <si>
    <t>3.0 People</t>
  </si>
  <si>
    <t>Overview</t>
  </si>
  <si>
    <t>Total Employees (#)</t>
  </si>
  <si>
    <t>Total Employees - U.S. (#)</t>
  </si>
  <si>
    <t>New Hires (#)</t>
  </si>
  <si>
    <t>Veterans Employed (Self-Identified)</t>
  </si>
  <si>
    <t>Interns Hired</t>
  </si>
  <si>
    <t>Operations &amp; Sales Trainees Hired</t>
  </si>
  <si>
    <t>Employee Training Hours</t>
  </si>
  <si>
    <t>401(k) Employee Participation Rate (%)</t>
  </si>
  <si>
    <t>Employees by Age (%)</t>
  </si>
  <si>
    <t xml:space="preserve">&gt;20 </t>
  </si>
  <si>
    <t>20-30</t>
  </si>
  <si>
    <t>30-40</t>
  </si>
  <si>
    <t>40-50</t>
  </si>
  <si>
    <t>50-60</t>
  </si>
  <si>
    <t>60-70</t>
  </si>
  <si>
    <t>Tenure</t>
  </si>
  <si>
    <t>Employee Turnover Rate</t>
  </si>
  <si>
    <t>Average Tenure (years)</t>
  </si>
  <si>
    <t>Employees by Tenure (%)</t>
  </si>
  <si>
    <t>0-2</t>
  </si>
  <si>
    <t>2-5</t>
  </si>
  <si>
    <t>5-10</t>
  </si>
  <si>
    <t>10-20</t>
  </si>
  <si>
    <t>20+</t>
  </si>
  <si>
    <t>Diversity</t>
  </si>
  <si>
    <t>Diversity of Workforce (%)</t>
  </si>
  <si>
    <t>Diversity of New Hires (%)</t>
  </si>
  <si>
    <t>Workforce Racial/Ethnic Diversity (%)</t>
  </si>
  <si>
    <t>White</t>
  </si>
  <si>
    <t>Hispanic/Latino</t>
  </si>
  <si>
    <t>Black</t>
  </si>
  <si>
    <t>Asian</t>
  </si>
  <si>
    <t>Other/Not Reported</t>
  </si>
  <si>
    <t>Board Member Diversity (%)</t>
  </si>
  <si>
    <t>Salaried Non-Exempt Employees (#)</t>
  </si>
  <si>
    <t>Male (%)</t>
  </si>
  <si>
    <t>Female (%)</t>
  </si>
  <si>
    <t>4.0 Community</t>
  </si>
  <si>
    <t>Total Giving &amp; Support - Foundation, Non-Foundation and Matching Gifts ($)</t>
  </si>
  <si>
    <t>Foundation Giving ($)</t>
  </si>
  <si>
    <t>Education (%)</t>
  </si>
  <si>
    <t>Environmental Stewardship (%)</t>
  </si>
  <si>
    <t>Arts &amp; Culture (%)</t>
  </si>
  <si>
    <t>Civic &amp; Community (%)</t>
  </si>
  <si>
    <t>Health &amp; Human Services (%)</t>
  </si>
  <si>
    <t>Matching Giving ($)</t>
  </si>
  <si>
    <t>Hospitals (%)</t>
  </si>
  <si>
    <t>Employee Disaster Relief (%)</t>
  </si>
  <si>
    <t>Foundation and Matching Gift Recipients (#)</t>
  </si>
  <si>
    <t>Hunger</t>
  </si>
  <si>
    <t>Meals Donated (#)</t>
  </si>
  <si>
    <t>* program started in 2017 *</t>
  </si>
  <si>
    <t>Food Donated (pounds)</t>
  </si>
  <si>
    <t>Education</t>
  </si>
  <si>
    <t>Partner Schools (#)</t>
  </si>
  <si>
    <t>Scholarships Awarded (#)</t>
  </si>
  <si>
    <t>Scholarship Funds Awarded ($)</t>
  </si>
  <si>
    <t>Other</t>
  </si>
  <si>
    <t>Visitors to Vulcan Facilities (#)</t>
  </si>
  <si>
    <t>Quarry Crusher Run Participants (#)</t>
  </si>
  <si>
    <t>Raised for Charity by Quarry Crusher Run Series ($)</t>
  </si>
  <si>
    <t>TV/Film Shoots Hosted (#)</t>
  </si>
  <si>
    <t>Locations</t>
  </si>
  <si>
    <t>States Served + D.C., Mexico &amp; The Bahamas (#)</t>
  </si>
  <si>
    <t>Aggregates Facilities (#)</t>
  </si>
  <si>
    <t>Hot Mix Asphalt Facilities (#)</t>
  </si>
  <si>
    <t>Ready Mix Concrete Facilities (#)</t>
  </si>
  <si>
    <t>Vulcan Materials Company generally reports ESG data on an annualized basis ending Dec. 31.</t>
  </si>
  <si>
    <t>Please visit csr.vulcanmaterials.com for the most current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</si>
</sst>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0000_);_(* \(#,##0.00000\);_(* &quot;-&quot;??_);_(@_)"/>
    <numFmt numFmtId="167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 tint="-4.9989318521683403E-2"/>
      <name val="Calibri"/>
      <family val="2"/>
      <scheme val="minor"/>
    </font>
    <font>
      <b/>
      <sz val="9"/>
      <color theme="0" tint="-4.9989318521683403E-2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3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8" fillId="6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2" fillId="5" borderId="2" xfId="0" applyFont="1" applyFill="1" applyBorder="1" applyAlignment="1">
      <alignment vertical="center"/>
    </xf>
    <xf numFmtId="2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9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43" fontId="2" fillId="0" borderId="1" xfId="1" applyFont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43" fontId="2" fillId="0" borderId="1" xfId="1" applyFont="1" applyBorder="1" applyAlignment="1">
      <alignment horizontal="left" vertical="center"/>
    </xf>
    <xf numFmtId="43" fontId="3" fillId="0" borderId="1" xfId="1" applyFont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5" borderId="2" xfId="0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0" fontId="2" fillId="5" borderId="1" xfId="0" applyFont="1" applyFill="1" applyBorder="1" applyAlignment="1">
      <alignment vertical="center"/>
    </xf>
    <xf numFmtId="164" fontId="2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3" fontId="2" fillId="0" borderId="0" xfId="1" applyFont="1" applyBorder="1" applyAlignment="1">
      <alignment horizontal="right" vertical="center"/>
    </xf>
    <xf numFmtId="165" fontId="2" fillId="0" borderId="0" xfId="1" applyNumberFormat="1" applyFont="1" applyBorder="1" applyAlignment="1">
      <alignment horizontal="left" vertical="center" indent="1"/>
    </xf>
    <xf numFmtId="165" fontId="2" fillId="0" borderId="0" xfId="1" applyNumberFormat="1" applyFont="1" applyBorder="1" applyAlignment="1">
      <alignment horizontal="right" vertical="center"/>
    </xf>
    <xf numFmtId="43" fontId="2" fillId="0" borderId="0" xfId="0" applyNumberFormat="1" applyFont="1" applyAlignment="1">
      <alignment vertical="center"/>
    </xf>
    <xf numFmtId="166" fontId="2" fillId="0" borderId="0" xfId="1" applyNumberFormat="1" applyFont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2" fillId="8" borderId="0" xfId="1" applyNumberFormat="1" applyFont="1" applyFill="1" applyBorder="1" applyAlignment="1">
      <alignment horizontal="right" vertical="center"/>
    </xf>
    <xf numFmtId="0" fontId="2" fillId="8" borderId="0" xfId="0" applyFont="1" applyFill="1" applyAlignment="1">
      <alignment horizontal="right" vertical="center"/>
    </xf>
    <xf numFmtId="164" fontId="2" fillId="0" borderId="0" xfId="1" applyNumberFormat="1" applyFont="1" applyFill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0" fontId="8" fillId="6" borderId="0" xfId="0" applyFont="1" applyFill="1" applyAlignment="1">
      <alignment horizontal="center" vertical="center"/>
    </xf>
    <xf numFmtId="0" fontId="2" fillId="0" borderId="2" xfId="0" quotePrefix="1" applyFont="1" applyBorder="1" applyAlignment="1">
      <alignment horizontal="right" vertical="center"/>
    </xf>
    <xf numFmtId="0" fontId="8" fillId="6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9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7" fontId="2" fillId="0" borderId="0" xfId="1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2" fillId="0" borderId="0" xfId="0" quotePrefix="1" applyFont="1" applyAlignment="1">
      <alignment vertical="center"/>
    </xf>
    <xf numFmtId="0" fontId="3" fillId="5" borderId="2" xfId="0" quotePrefix="1" applyFont="1" applyFill="1" applyBorder="1" applyAlignment="1">
      <alignment vertical="center"/>
    </xf>
    <xf numFmtId="0" fontId="2" fillId="5" borderId="2" xfId="0" quotePrefix="1" applyFont="1" applyFill="1" applyBorder="1" applyAlignment="1">
      <alignment vertical="center"/>
    </xf>
    <xf numFmtId="0" fontId="3" fillId="0" borderId="0" xfId="0" quotePrefix="1" applyFont="1" applyAlignment="1">
      <alignment vertical="center"/>
    </xf>
    <xf numFmtId="37" fontId="2" fillId="10" borderId="2" xfId="0" applyNumberFormat="1" applyFont="1" applyFill="1" applyBorder="1" applyAlignment="1">
      <alignment horizontal="right" vertical="center"/>
    </xf>
    <xf numFmtId="37" fontId="2" fillId="0" borderId="0" xfId="0" applyNumberFormat="1" applyFont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3" fillId="8" borderId="0" xfId="0" applyFont="1" applyFill="1"/>
    <xf numFmtId="0" fontId="2" fillId="8" borderId="0" xfId="0" applyFont="1" applyFill="1"/>
    <xf numFmtId="0" fontId="12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39414</xdr:colOff>
      <xdr:row>1</xdr:row>
      <xdr:rowOff>68137</xdr:rowOff>
    </xdr:from>
    <xdr:to>
      <xdr:col>7</xdr:col>
      <xdr:colOff>659523</xdr:colOff>
      <xdr:row>4</xdr:row>
      <xdr:rowOff>94264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180CF3-0B7E-4BE7-900A-CF1249F08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914" y="219223"/>
          <a:ext cx="968264" cy="47938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x Walczyk" id="{0319252C-5DCB-42F2-A0E6-49B776F44242}" userId="S::Max@serafin.com::849da66c-8d60-494b-9802-c2613d5d6a7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74" dT="2020-09-09T17:35:16.23" personId="{0319252C-5DCB-42F2-A0E6-49B776F44242}" id="{2DA211C6-3833-4832-81AD-23248DFEF21F}">
    <text>Total suspended?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10072020%20Copy%20Changes/csr.vulcanmaterials.com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D7F76-0837-4667-9545-5B1CBAC359F4}">
  <sheetPr>
    <pageSetUpPr fitToPage="1"/>
  </sheetPr>
  <dimension ref="A2:IQ233"/>
  <sheetViews>
    <sheetView showGridLines="0" tabSelected="1" topLeftCell="B188" zoomScale="145" zoomScaleNormal="260" workbookViewId="0">
      <selection activeCell="B1" sqref="B1:Q214"/>
    </sheetView>
  </sheetViews>
  <sheetFormatPr defaultRowHeight="12" x14ac:dyDescent="0.2"/>
  <cols>
    <col min="1" max="1" width="8.5703125" style="1" hidden="1" customWidth="1"/>
    <col min="2" max="2" width="8.5703125" style="1" customWidth="1"/>
    <col min="3" max="3" width="0.85546875" style="2" customWidth="1"/>
    <col min="4" max="4" width="1" style="3" customWidth="1"/>
    <col min="5" max="5" width="1.140625" style="3" customWidth="1"/>
    <col min="6" max="6" width="1" style="3" customWidth="1"/>
    <col min="7" max="7" width="1.140625" style="1" customWidth="1"/>
    <col min="8" max="8" width="69.28515625" style="1" customWidth="1"/>
    <col min="9" max="9" width="8.5703125" style="1" hidden="1" customWidth="1"/>
    <col min="10" max="13" width="13.5703125" style="4" bestFit="1" customWidth="1"/>
    <col min="14" max="14" width="13.42578125" style="4" customWidth="1"/>
    <col min="15" max="16" width="13.5703125" style="5" customWidth="1"/>
    <col min="17" max="17" width="12.7109375" style="5" customWidth="1"/>
    <col min="18" max="18" width="13.5703125" style="5" customWidth="1"/>
    <col min="19" max="19" width="16.85546875" style="5" customWidth="1"/>
    <col min="20" max="20" width="5" style="5" customWidth="1"/>
    <col min="21" max="21" width="5.140625" style="5" customWidth="1"/>
    <col min="22" max="22" width="9.140625" style="1" customWidth="1"/>
    <col min="23" max="23" width="81.28515625" style="1" customWidth="1"/>
    <col min="24" max="74" width="9.140625" style="1" customWidth="1"/>
    <col min="75" max="16384" width="9.140625" style="1"/>
  </cols>
  <sheetData>
    <row r="2" spans="1:251" x14ac:dyDescent="0.2">
      <c r="C2" s="6"/>
      <c r="D2" s="7"/>
      <c r="E2" s="7"/>
      <c r="F2" s="7"/>
      <c r="G2" s="8"/>
      <c r="H2" s="8"/>
      <c r="J2" s="9"/>
      <c r="K2" s="9"/>
      <c r="L2" s="9"/>
      <c r="M2" s="9"/>
      <c r="N2" s="9"/>
      <c r="O2" s="9"/>
      <c r="P2" s="9"/>
    </row>
    <row r="3" spans="1:251" x14ac:dyDescent="0.2">
      <c r="C3" s="6"/>
      <c r="D3" s="7"/>
      <c r="E3" s="7"/>
      <c r="F3" s="7"/>
      <c r="G3" s="8"/>
      <c r="H3" s="8"/>
      <c r="J3" s="9"/>
      <c r="K3" s="9"/>
      <c r="L3" s="9"/>
      <c r="M3" s="9"/>
      <c r="N3" s="9"/>
      <c r="O3" s="9"/>
      <c r="P3" s="9"/>
    </row>
    <row r="4" spans="1:251" s="3" customFormat="1" x14ac:dyDescent="0.2">
      <c r="C4" s="10"/>
      <c r="D4" s="7"/>
      <c r="E4" s="7"/>
      <c r="F4" s="7"/>
      <c r="G4" s="7"/>
      <c r="H4" s="7"/>
      <c r="J4" s="11"/>
      <c r="K4" s="11"/>
      <c r="L4" s="11"/>
      <c r="M4" s="11"/>
      <c r="N4" s="11"/>
      <c r="O4" s="11"/>
      <c r="P4" s="11"/>
      <c r="Q4" s="5"/>
      <c r="R4" s="5"/>
      <c r="S4" s="5"/>
      <c r="T4" s="5"/>
      <c r="U4" s="5"/>
      <c r="V4" s="1"/>
      <c r="W4" s="1"/>
      <c r="X4" s="1"/>
      <c r="Y4" s="1"/>
      <c r="Z4" s="1"/>
      <c r="AA4" s="1"/>
    </row>
    <row r="5" spans="1:251" s="3" customFormat="1" ht="19.5" customHeight="1" x14ac:dyDescent="0.2">
      <c r="C5" s="10"/>
      <c r="D5" s="7" t="s">
        <v>0</v>
      </c>
      <c r="E5" s="7"/>
      <c r="F5" s="7"/>
      <c r="G5" s="7"/>
      <c r="H5" s="7"/>
      <c r="J5" s="11"/>
      <c r="K5" s="11"/>
      <c r="L5" s="11"/>
      <c r="M5" s="11"/>
      <c r="N5" s="12"/>
      <c r="O5" s="12"/>
      <c r="P5" s="12"/>
      <c r="Q5" s="5"/>
      <c r="R5" s="5"/>
      <c r="S5" s="5"/>
      <c r="T5" s="5"/>
      <c r="U5" s="5"/>
      <c r="V5" s="1"/>
      <c r="W5" s="1"/>
      <c r="X5" s="1"/>
      <c r="Y5" s="1"/>
      <c r="Z5" s="1"/>
      <c r="AA5" s="1"/>
    </row>
    <row r="6" spans="1:251" s="3" customFormat="1" ht="7.5" customHeight="1" x14ac:dyDescent="0.2">
      <c r="C6" s="13"/>
      <c r="J6" s="14"/>
      <c r="K6" s="14"/>
      <c r="L6" s="14"/>
      <c r="M6" s="14"/>
      <c r="N6" s="14"/>
      <c r="O6" s="5"/>
      <c r="P6" s="5"/>
      <c r="Q6" s="5"/>
      <c r="R6" s="5"/>
      <c r="S6" s="5"/>
      <c r="T6" s="5"/>
      <c r="U6" s="5"/>
      <c r="V6" s="1"/>
      <c r="W6" s="1"/>
      <c r="X6" s="1"/>
      <c r="Y6" s="1"/>
      <c r="Z6" s="1"/>
      <c r="AA6" s="1"/>
    </row>
    <row r="7" spans="1:251" s="23" customFormat="1" ht="15.75" customHeight="1" x14ac:dyDescent="0.2">
      <c r="A7" s="15"/>
      <c r="B7" s="16"/>
      <c r="C7" s="17" t="s">
        <v>1</v>
      </c>
      <c r="D7" s="18"/>
      <c r="E7" s="18"/>
      <c r="F7" s="18"/>
      <c r="G7" s="19"/>
      <c r="H7" s="19"/>
      <c r="I7" s="20" t="s">
        <v>2</v>
      </c>
      <c r="J7" s="20">
        <v>2019</v>
      </c>
      <c r="K7" s="21">
        <v>2018</v>
      </c>
      <c r="L7" s="21">
        <v>2017</v>
      </c>
      <c r="M7" s="21">
        <v>2016</v>
      </c>
      <c r="N7" s="21">
        <v>2015</v>
      </c>
      <c r="O7" s="5"/>
      <c r="P7" s="5"/>
      <c r="Q7" s="5"/>
      <c r="R7" s="5"/>
      <c r="S7" s="5"/>
      <c r="T7" s="5"/>
      <c r="U7" s="5"/>
      <c r="V7" s="1"/>
      <c r="W7" s="1"/>
      <c r="X7" s="1"/>
      <c r="Y7" s="1"/>
      <c r="Z7" s="1"/>
      <c r="AA7" s="1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</row>
    <row r="8" spans="1:251" s="24" customFormat="1" ht="15.75" customHeight="1" x14ac:dyDescent="0.2">
      <c r="B8" s="16"/>
      <c r="C8" s="25"/>
      <c r="D8" s="26" t="s">
        <v>3</v>
      </c>
      <c r="E8" s="27"/>
      <c r="F8" s="26"/>
      <c r="G8" s="26"/>
      <c r="H8" s="26"/>
      <c r="I8" s="26"/>
      <c r="J8" s="26"/>
      <c r="K8" s="26"/>
      <c r="L8" s="26"/>
      <c r="M8" s="26"/>
      <c r="N8" s="26"/>
      <c r="O8" s="5"/>
      <c r="P8" s="5"/>
      <c r="Q8" s="5"/>
      <c r="R8" s="5"/>
      <c r="S8" s="5"/>
      <c r="T8" s="5"/>
      <c r="U8" s="5"/>
      <c r="V8" s="1"/>
      <c r="W8" s="1"/>
      <c r="X8" s="1"/>
      <c r="Y8" s="1"/>
      <c r="Z8" s="1"/>
      <c r="AA8" s="1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</row>
    <row r="9" spans="1:251" s="30" customFormat="1" ht="15.75" customHeight="1" x14ac:dyDescent="0.2">
      <c r="A9" s="28"/>
      <c r="B9" s="16"/>
      <c r="C9" s="29"/>
      <c r="D9" s="28"/>
      <c r="E9" s="28" t="s">
        <v>4</v>
      </c>
      <c r="F9" s="28"/>
      <c r="J9" s="31"/>
      <c r="K9" s="31"/>
      <c r="L9" s="31"/>
      <c r="M9" s="31"/>
      <c r="N9" s="31"/>
      <c r="O9" s="5"/>
      <c r="P9" s="5"/>
      <c r="Q9" s="5"/>
      <c r="R9" s="5"/>
      <c r="S9" s="5"/>
      <c r="T9" s="5"/>
      <c r="U9" s="5"/>
      <c r="V9" s="1"/>
      <c r="W9" s="1"/>
      <c r="X9" s="1"/>
      <c r="Y9" s="1"/>
      <c r="Z9" s="1"/>
      <c r="AA9" s="1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W9" s="32"/>
      <c r="BX9" s="32"/>
      <c r="BY9" s="32"/>
      <c r="BZ9" s="32"/>
      <c r="CA9" s="32"/>
      <c r="CB9" s="32"/>
      <c r="CC9" s="32"/>
      <c r="CD9" s="32"/>
      <c r="CE9" s="32"/>
      <c r="CF9" s="32"/>
    </row>
    <row r="10" spans="1:251" s="32" customFormat="1" ht="15.75" customHeight="1" x14ac:dyDescent="0.2">
      <c r="A10" s="32" t="s">
        <v>5</v>
      </c>
      <c r="C10" s="33"/>
      <c r="D10" s="16"/>
      <c r="E10" s="16"/>
      <c r="F10" s="32" t="s">
        <v>6</v>
      </c>
      <c r="J10" s="4"/>
      <c r="K10" s="4"/>
      <c r="L10" s="4"/>
      <c r="M10" s="4"/>
      <c r="N10" s="4"/>
      <c r="O10" s="5"/>
      <c r="P10" s="5"/>
      <c r="Q10" s="5"/>
      <c r="R10" s="5"/>
      <c r="S10" s="5"/>
      <c r="T10" s="5"/>
      <c r="U10" s="5"/>
      <c r="V10" s="1"/>
      <c r="W10" s="1"/>
      <c r="X10" s="1"/>
      <c r="Y10" s="1"/>
      <c r="Z10" s="1"/>
      <c r="AA10" s="1"/>
    </row>
    <row r="11" spans="1:251" s="32" customFormat="1" ht="15.75" customHeight="1" x14ac:dyDescent="0.2">
      <c r="C11" s="33"/>
      <c r="D11" s="16"/>
      <c r="E11" s="16"/>
      <c r="G11" s="32" t="s">
        <v>7</v>
      </c>
      <c r="I11" s="32">
        <v>0.73</v>
      </c>
      <c r="J11" s="4">
        <v>1.08</v>
      </c>
      <c r="K11" s="4">
        <v>0.89</v>
      </c>
      <c r="L11" s="4">
        <v>0.9</v>
      </c>
      <c r="M11" s="4">
        <v>1.27</v>
      </c>
      <c r="N11" s="4">
        <v>1.32</v>
      </c>
      <c r="O11" s="5"/>
      <c r="P11" s="5"/>
      <c r="Q11" s="5"/>
      <c r="R11" s="5"/>
      <c r="S11" s="5"/>
      <c r="T11" s="5"/>
      <c r="U11" s="5"/>
      <c r="V11" s="1"/>
      <c r="W11" s="1"/>
      <c r="X11" s="1"/>
      <c r="Y11" s="1"/>
      <c r="Z11" s="1"/>
      <c r="AA11" s="1"/>
    </row>
    <row r="12" spans="1:251" s="32" customFormat="1" ht="15.75" customHeight="1" x14ac:dyDescent="0.2">
      <c r="C12" s="33"/>
      <c r="D12" s="16"/>
      <c r="E12" s="16"/>
      <c r="G12" s="32" t="s">
        <v>8</v>
      </c>
      <c r="I12" s="34" t="s">
        <v>9</v>
      </c>
      <c r="J12" s="4">
        <v>1.64</v>
      </c>
      <c r="K12" s="4">
        <v>1.69</v>
      </c>
      <c r="L12" s="4">
        <v>1.69</v>
      </c>
      <c r="M12" s="4">
        <v>1.91</v>
      </c>
      <c r="N12" s="4">
        <v>1.97</v>
      </c>
      <c r="O12" s="5"/>
      <c r="P12" s="5"/>
      <c r="Q12" s="5"/>
      <c r="R12" s="5"/>
      <c r="S12" s="5"/>
      <c r="T12" s="5"/>
      <c r="U12" s="5"/>
      <c r="V12" s="1"/>
      <c r="W12" s="1"/>
      <c r="X12" s="1"/>
      <c r="Y12" s="1"/>
      <c r="Z12" s="1"/>
      <c r="AA12" s="1"/>
    </row>
    <row r="13" spans="1:251" s="32" customFormat="1" ht="15.75" customHeight="1" x14ac:dyDescent="0.2">
      <c r="A13" s="32" t="s">
        <v>10</v>
      </c>
      <c r="C13" s="33"/>
      <c r="D13" s="16"/>
      <c r="E13" s="16"/>
      <c r="F13" s="32" t="s">
        <v>11</v>
      </c>
      <c r="I13" s="34" t="s">
        <v>9</v>
      </c>
      <c r="J13" s="35">
        <v>1471</v>
      </c>
      <c r="K13" s="35">
        <v>1391</v>
      </c>
      <c r="L13" s="36" t="s">
        <v>12</v>
      </c>
      <c r="M13" s="37"/>
      <c r="N13" s="37"/>
      <c r="O13" s="5"/>
      <c r="P13" s="5"/>
      <c r="Q13" s="5"/>
      <c r="R13" s="5"/>
      <c r="S13" s="5"/>
      <c r="T13" s="5"/>
      <c r="U13" s="5"/>
      <c r="V13" s="1"/>
      <c r="W13" s="1"/>
      <c r="X13" s="1"/>
      <c r="Y13" s="1"/>
      <c r="Z13" s="1"/>
      <c r="AA13" s="1"/>
    </row>
    <row r="14" spans="1:251" s="32" customFormat="1" ht="15.75" customHeight="1" x14ac:dyDescent="0.2">
      <c r="A14" s="32" t="s">
        <v>5</v>
      </c>
      <c r="C14" s="33"/>
      <c r="D14" s="16"/>
      <c r="E14" s="16"/>
      <c r="F14" s="32" t="s">
        <v>13</v>
      </c>
      <c r="I14" s="32">
        <v>0.82</v>
      </c>
      <c r="J14" s="4">
        <v>0.97</v>
      </c>
      <c r="K14" s="4">
        <v>0.92</v>
      </c>
      <c r="L14" s="4">
        <v>0.99</v>
      </c>
      <c r="M14" s="4">
        <v>1.36</v>
      </c>
      <c r="N14" s="4">
        <v>1.49</v>
      </c>
      <c r="O14" s="5"/>
      <c r="P14" s="5"/>
      <c r="Q14" s="5"/>
      <c r="R14" s="5"/>
      <c r="S14" s="5"/>
      <c r="T14" s="5"/>
      <c r="U14" s="5"/>
      <c r="V14" s="1"/>
      <c r="W14" s="1"/>
      <c r="X14" s="1"/>
      <c r="Y14" s="1"/>
      <c r="Z14" s="1"/>
      <c r="AA14" s="1"/>
    </row>
    <row r="15" spans="1:251" s="32" customFormat="1" ht="15.75" customHeight="1" x14ac:dyDescent="0.2">
      <c r="A15" s="32" t="s">
        <v>10</v>
      </c>
      <c r="C15" s="33"/>
      <c r="D15" s="16"/>
      <c r="E15" s="16"/>
      <c r="F15" s="32" t="s">
        <v>14</v>
      </c>
      <c r="G15" s="16"/>
      <c r="I15" s="34" t="s">
        <v>9</v>
      </c>
      <c r="J15" s="4">
        <v>94</v>
      </c>
      <c r="K15" s="4">
        <v>94</v>
      </c>
      <c r="L15" s="4">
        <v>95</v>
      </c>
      <c r="M15" s="4">
        <v>92</v>
      </c>
      <c r="N15" s="4">
        <v>92</v>
      </c>
      <c r="O15" s="5"/>
      <c r="P15" s="5"/>
      <c r="Q15" s="5"/>
      <c r="R15" s="5"/>
      <c r="S15" s="5"/>
      <c r="T15" s="5"/>
      <c r="U15" s="5"/>
      <c r="V15" s="1"/>
      <c r="W15" s="1"/>
      <c r="X15" s="1"/>
      <c r="Y15" s="1"/>
      <c r="Z15" s="1"/>
      <c r="AA15" s="1"/>
    </row>
    <row r="16" spans="1:251" s="32" customFormat="1" ht="15.75" customHeight="1" x14ac:dyDescent="0.2">
      <c r="A16" s="32" t="s">
        <v>10</v>
      </c>
      <c r="C16" s="33"/>
      <c r="D16" s="16"/>
      <c r="E16" s="16"/>
      <c r="F16" s="32" t="s">
        <v>15</v>
      </c>
      <c r="I16" s="34" t="s">
        <v>9</v>
      </c>
      <c r="J16" s="4">
        <v>0.97</v>
      </c>
      <c r="K16" s="4">
        <v>0.92</v>
      </c>
      <c r="L16" s="4">
        <v>0.99</v>
      </c>
      <c r="M16" s="4">
        <v>1.36</v>
      </c>
      <c r="N16" s="4">
        <v>1.49</v>
      </c>
      <c r="O16" s="5"/>
      <c r="P16" s="5"/>
      <c r="Q16" s="5"/>
      <c r="R16" s="5"/>
      <c r="S16" s="5"/>
      <c r="T16" s="5"/>
      <c r="U16" s="5"/>
      <c r="V16" s="1"/>
      <c r="W16" s="1"/>
      <c r="X16" s="1"/>
      <c r="Y16" s="1"/>
      <c r="Z16" s="1"/>
      <c r="AA16" s="1"/>
    </row>
    <row r="17" spans="1:84" s="32" customFormat="1" ht="15.75" customHeight="1" x14ac:dyDescent="0.2">
      <c r="A17" s="38" t="s">
        <v>16</v>
      </c>
      <c r="C17" s="33"/>
      <c r="D17" s="16"/>
      <c r="E17" s="16"/>
      <c r="F17" s="32" t="s">
        <v>17</v>
      </c>
      <c r="I17" s="32">
        <v>1</v>
      </c>
      <c r="J17" s="4">
        <v>2</v>
      </c>
      <c r="K17" s="4">
        <v>0</v>
      </c>
      <c r="L17" s="4">
        <v>0</v>
      </c>
      <c r="M17" s="4">
        <v>2</v>
      </c>
      <c r="N17" s="4">
        <v>0</v>
      </c>
      <c r="O17" s="5"/>
      <c r="P17" s="5"/>
      <c r="Q17" s="5"/>
      <c r="R17" s="5"/>
      <c r="S17" s="5"/>
      <c r="T17" s="5"/>
      <c r="U17" s="5"/>
      <c r="V17" s="1"/>
      <c r="W17" s="1"/>
      <c r="X17" s="1"/>
      <c r="Y17" s="1"/>
      <c r="Z17" s="1"/>
      <c r="AA17" s="1"/>
    </row>
    <row r="18" spans="1:84" s="39" customFormat="1" ht="15.75" customHeight="1" x14ac:dyDescent="0.2">
      <c r="B18" s="32"/>
      <c r="C18" s="27"/>
      <c r="D18" s="26"/>
      <c r="E18" s="26" t="s">
        <v>18</v>
      </c>
      <c r="F18" s="26"/>
      <c r="I18" s="20" t="s">
        <v>2</v>
      </c>
      <c r="J18" s="20">
        <v>2019</v>
      </c>
      <c r="K18" s="21">
        <v>2018</v>
      </c>
      <c r="L18" s="21">
        <v>2017</v>
      </c>
      <c r="M18" s="21">
        <v>2016</v>
      </c>
      <c r="N18" s="21">
        <v>2015</v>
      </c>
      <c r="O18" s="5"/>
      <c r="P18" s="5"/>
      <c r="Q18" s="5"/>
      <c r="R18" s="5"/>
      <c r="S18" s="5"/>
      <c r="T18" s="5"/>
      <c r="U18" s="5"/>
      <c r="V18" s="1"/>
      <c r="W18" s="1"/>
      <c r="X18" s="1"/>
      <c r="Y18" s="1"/>
      <c r="Z18" s="1"/>
      <c r="AA18" s="1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</row>
    <row r="19" spans="1:84" s="32" customFormat="1" ht="15.75" customHeight="1" x14ac:dyDescent="0.2">
      <c r="A19" s="32" t="s">
        <v>5</v>
      </c>
      <c r="C19" s="33"/>
      <c r="D19" s="16"/>
      <c r="E19" s="16"/>
      <c r="F19" s="16" t="s">
        <v>19</v>
      </c>
      <c r="J19" s="4"/>
      <c r="K19" s="4"/>
      <c r="L19" s="4"/>
      <c r="M19" s="4"/>
      <c r="N19" s="4"/>
      <c r="O19" s="5"/>
      <c r="P19" s="5"/>
      <c r="Q19" s="5"/>
      <c r="R19" s="5"/>
      <c r="S19" s="5"/>
      <c r="T19" s="5"/>
      <c r="U19" s="5"/>
      <c r="V19" s="1"/>
      <c r="W19" s="1"/>
      <c r="X19" s="1"/>
      <c r="Y19" s="1"/>
      <c r="Z19" s="1"/>
      <c r="AA19" s="1"/>
    </row>
    <row r="20" spans="1:84" s="32" customFormat="1" ht="15.75" customHeight="1" x14ac:dyDescent="0.2">
      <c r="C20" s="33"/>
      <c r="D20" s="16"/>
      <c r="E20" s="16"/>
      <c r="F20" s="16"/>
      <c r="G20" s="32" t="s">
        <v>7</v>
      </c>
      <c r="I20" s="32">
        <v>0.63</v>
      </c>
      <c r="J20" s="4">
        <v>0.69</v>
      </c>
      <c r="K20" s="4">
        <v>0.69</v>
      </c>
      <c r="L20" s="4">
        <v>0.68</v>
      </c>
      <c r="M20" s="4">
        <v>0.76</v>
      </c>
      <c r="N20" s="40">
        <v>0.9</v>
      </c>
      <c r="O20" s="5"/>
      <c r="P20" s="5"/>
      <c r="Q20" s="5"/>
      <c r="R20" s="5"/>
      <c r="S20" s="5"/>
      <c r="T20" s="5"/>
      <c r="U20" s="5"/>
      <c r="V20" s="1"/>
      <c r="W20" s="1"/>
      <c r="X20" s="1"/>
      <c r="Y20" s="1"/>
      <c r="Z20" s="1"/>
      <c r="AA20" s="1"/>
    </row>
    <row r="21" spans="1:84" s="32" customFormat="1" ht="15.75" customHeight="1" x14ac:dyDescent="0.2">
      <c r="C21" s="33"/>
      <c r="D21" s="16"/>
      <c r="E21" s="16"/>
      <c r="F21" s="16"/>
      <c r="G21" s="32" t="s">
        <v>8</v>
      </c>
      <c r="I21" s="34" t="s">
        <v>9</v>
      </c>
      <c r="J21" s="4">
        <v>2.12</v>
      </c>
      <c r="K21" s="4">
        <v>2.0699999999999998</v>
      </c>
      <c r="L21" s="4">
        <v>2.15</v>
      </c>
      <c r="M21" s="4">
        <v>2.2400000000000002</v>
      </c>
      <c r="N21" s="4">
        <v>2.29</v>
      </c>
      <c r="O21" s="5"/>
      <c r="P21" s="5"/>
      <c r="Q21" s="5"/>
      <c r="R21" s="5"/>
      <c r="S21" s="5"/>
      <c r="T21" s="5"/>
      <c r="U21" s="5"/>
      <c r="V21" s="1"/>
      <c r="W21" s="1"/>
      <c r="X21" s="1"/>
      <c r="Y21" s="1"/>
      <c r="Z21" s="1"/>
      <c r="AA21" s="1"/>
    </row>
    <row r="22" spans="1:84" s="41" customFormat="1" ht="15.75" customHeight="1" x14ac:dyDescent="0.2">
      <c r="A22" s="41" t="s">
        <v>10</v>
      </c>
      <c r="B22" s="32"/>
      <c r="C22" s="42"/>
      <c r="D22" s="43"/>
      <c r="E22" s="43"/>
      <c r="F22" s="43" t="s">
        <v>20</v>
      </c>
      <c r="I22" s="34" t="s">
        <v>9</v>
      </c>
      <c r="J22" s="4">
        <v>64</v>
      </c>
      <c r="K22" s="4">
        <v>65</v>
      </c>
      <c r="L22" s="4">
        <v>60</v>
      </c>
      <c r="M22" s="4">
        <v>58</v>
      </c>
      <c r="N22" s="4">
        <v>55</v>
      </c>
      <c r="O22" s="5"/>
      <c r="P22" s="5"/>
      <c r="Q22" s="5"/>
      <c r="R22" s="5"/>
      <c r="S22" s="5"/>
      <c r="T22" s="5"/>
      <c r="U22" s="5"/>
      <c r="V22" s="1"/>
      <c r="W22" s="1"/>
      <c r="X22" s="1"/>
      <c r="Y22" s="1"/>
      <c r="Z22" s="1"/>
      <c r="AA22" s="1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</row>
    <row r="23" spans="1:84" s="39" customFormat="1" ht="15.75" customHeight="1" x14ac:dyDescent="0.2">
      <c r="B23" s="32"/>
      <c r="C23" s="27"/>
      <c r="D23" s="26"/>
      <c r="E23" s="26" t="s">
        <v>21</v>
      </c>
      <c r="F23" s="26"/>
      <c r="J23" s="20">
        <v>2019</v>
      </c>
      <c r="K23" s="21">
        <v>2018</v>
      </c>
      <c r="L23" s="21">
        <v>2017</v>
      </c>
      <c r="M23" s="21">
        <v>2016</v>
      </c>
      <c r="N23" s="21">
        <v>2015</v>
      </c>
      <c r="O23" s="5"/>
      <c r="P23" s="5"/>
      <c r="Q23" s="5"/>
      <c r="R23" s="5"/>
      <c r="S23" s="5"/>
      <c r="T23" s="5"/>
      <c r="U23" s="5"/>
      <c r="V23" s="1"/>
      <c r="W23" s="1"/>
      <c r="X23" s="1"/>
      <c r="Y23" s="1"/>
      <c r="Z23" s="1"/>
      <c r="AA23" s="1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</row>
    <row r="24" spans="1:84" s="32" customFormat="1" ht="15.75" customHeight="1" x14ac:dyDescent="0.2">
      <c r="A24" s="32" t="s">
        <v>10</v>
      </c>
      <c r="C24" s="33"/>
      <c r="D24" s="16"/>
      <c r="E24" s="16"/>
      <c r="F24" s="32" t="s">
        <v>22</v>
      </c>
      <c r="I24" s="34"/>
      <c r="J24" s="35">
        <v>123257</v>
      </c>
      <c r="K24" s="35">
        <v>118400</v>
      </c>
      <c r="L24" s="36" t="s">
        <v>23</v>
      </c>
      <c r="M24" s="37"/>
      <c r="N24" s="37"/>
      <c r="O24" s="5"/>
      <c r="P24" s="5"/>
      <c r="Q24" s="5"/>
      <c r="R24" s="5"/>
      <c r="S24" s="5"/>
      <c r="T24" s="5"/>
      <c r="U24" s="5"/>
      <c r="V24" s="1"/>
      <c r="W24" s="1"/>
      <c r="X24" s="1"/>
      <c r="Y24" s="1"/>
      <c r="Z24" s="1"/>
      <c r="AA24" s="1"/>
    </row>
    <row r="25" spans="1:84" s="41" customFormat="1" ht="15.75" customHeight="1" x14ac:dyDescent="0.2">
      <c r="A25" s="41" t="s">
        <v>10</v>
      </c>
      <c r="B25" s="32"/>
      <c r="C25" s="42"/>
      <c r="D25" s="43"/>
      <c r="E25" s="43"/>
      <c r="F25" s="41" t="s">
        <v>24</v>
      </c>
      <c r="I25" s="34"/>
      <c r="J25" s="44" t="s">
        <v>25</v>
      </c>
      <c r="K25" s="44" t="s">
        <v>25</v>
      </c>
      <c r="L25" s="36" t="s">
        <v>23</v>
      </c>
      <c r="M25" s="37"/>
      <c r="N25" s="37"/>
      <c r="O25" s="5"/>
      <c r="P25" s="5"/>
      <c r="Q25" s="5"/>
      <c r="R25" s="5"/>
      <c r="S25" s="5"/>
      <c r="T25" s="5"/>
      <c r="U25" s="5"/>
      <c r="V25" s="1"/>
      <c r="W25" s="1"/>
      <c r="X25" s="1"/>
      <c r="Y25" s="1"/>
      <c r="Z25" s="1"/>
      <c r="AA25" s="1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</row>
    <row r="26" spans="1:84" s="30" customFormat="1" ht="15.75" customHeight="1" x14ac:dyDescent="0.2">
      <c r="A26" s="24"/>
      <c r="B26" s="16"/>
      <c r="C26" s="27"/>
      <c r="D26" s="26" t="s">
        <v>26</v>
      </c>
      <c r="E26" s="27"/>
      <c r="F26" s="26"/>
      <c r="G26" s="39"/>
      <c r="H26" s="39"/>
      <c r="I26" s="39"/>
      <c r="J26" s="20">
        <v>2019</v>
      </c>
      <c r="K26" s="21">
        <v>2018</v>
      </c>
      <c r="L26" s="21">
        <v>2017</v>
      </c>
      <c r="M26" s="21">
        <v>2016</v>
      </c>
      <c r="N26" s="21">
        <v>2015</v>
      </c>
      <c r="O26" s="5"/>
      <c r="P26" s="5"/>
      <c r="Q26" s="5"/>
      <c r="R26" s="5"/>
      <c r="S26" s="5"/>
      <c r="T26" s="5"/>
      <c r="U26" s="5"/>
      <c r="V26" s="1"/>
      <c r="W26" s="1"/>
      <c r="X26" s="1"/>
      <c r="Y26" s="1"/>
      <c r="Z26" s="1"/>
      <c r="AA26" s="1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</row>
    <row r="27" spans="1:84" s="45" customFormat="1" ht="15.75" customHeight="1" x14ac:dyDescent="0.2">
      <c r="A27" s="45" t="s">
        <v>5</v>
      </c>
      <c r="B27" s="32"/>
      <c r="C27" s="46"/>
      <c r="D27" s="47"/>
      <c r="E27" s="47"/>
      <c r="F27" s="47" t="s">
        <v>27</v>
      </c>
      <c r="I27" s="34"/>
      <c r="J27" s="48">
        <v>96</v>
      </c>
      <c r="K27" s="48">
        <v>97</v>
      </c>
      <c r="L27" s="48">
        <v>97</v>
      </c>
      <c r="M27" s="48">
        <v>97</v>
      </c>
      <c r="N27" s="48">
        <v>96</v>
      </c>
      <c r="O27" s="5"/>
      <c r="P27" s="5"/>
      <c r="Q27" s="5"/>
      <c r="R27" s="5"/>
      <c r="S27" s="5"/>
      <c r="T27" s="5"/>
      <c r="U27" s="5"/>
      <c r="V27" s="1"/>
      <c r="W27" s="1"/>
      <c r="X27" s="1"/>
      <c r="Y27" s="1"/>
      <c r="Z27" s="1"/>
      <c r="AA27" s="1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</row>
    <row r="28" spans="1:84" s="32" customFormat="1" ht="15.75" customHeight="1" x14ac:dyDescent="0.2">
      <c r="A28" s="32" t="s">
        <v>5</v>
      </c>
      <c r="C28" s="33"/>
      <c r="D28" s="16"/>
      <c r="E28" s="16"/>
      <c r="F28" s="16" t="s">
        <v>28</v>
      </c>
      <c r="I28" s="34"/>
      <c r="J28" s="49"/>
      <c r="K28" s="49"/>
      <c r="L28" s="49"/>
      <c r="M28" s="49"/>
      <c r="N28" s="4"/>
      <c r="O28" s="5"/>
      <c r="P28" s="5"/>
      <c r="Q28" s="5"/>
      <c r="R28" s="5"/>
      <c r="S28" s="5"/>
      <c r="T28" s="5"/>
      <c r="U28" s="5"/>
      <c r="V28" s="1"/>
      <c r="W28" s="1"/>
      <c r="X28" s="1"/>
      <c r="Y28" s="1"/>
      <c r="Z28" s="1"/>
      <c r="AA28" s="1"/>
    </row>
    <row r="29" spans="1:84" s="32" customFormat="1" ht="15.75" customHeight="1" x14ac:dyDescent="0.2">
      <c r="C29" s="33"/>
      <c r="D29" s="16"/>
      <c r="E29" s="16"/>
      <c r="F29" s="16"/>
      <c r="G29" s="32" t="s">
        <v>29</v>
      </c>
      <c r="I29" s="34"/>
      <c r="J29" s="4">
        <f>100-J30</f>
        <v>98</v>
      </c>
      <c r="K29" s="4">
        <f t="shared" ref="K29:U29" si="0">100-K30</f>
        <v>98</v>
      </c>
      <c r="L29" s="4">
        <f t="shared" si="0"/>
        <v>99</v>
      </c>
      <c r="M29" s="4">
        <f t="shared" si="0"/>
        <v>99</v>
      </c>
      <c r="N29" s="4">
        <f t="shared" si="0"/>
        <v>99.1</v>
      </c>
      <c r="O29" s="5"/>
      <c r="P29" s="5"/>
      <c r="Q29" s="5"/>
      <c r="R29" s="5"/>
      <c r="S29" s="5"/>
      <c r="T29" s="5"/>
      <c r="U29" s="5"/>
      <c r="V29" s="1"/>
      <c r="W29" s="1"/>
      <c r="X29" s="1"/>
      <c r="Y29" s="1"/>
      <c r="Z29" s="1"/>
      <c r="AA29" s="1"/>
    </row>
    <row r="30" spans="1:84" s="32" customFormat="1" ht="15.75" customHeight="1" x14ac:dyDescent="0.2">
      <c r="C30" s="33"/>
      <c r="D30" s="16"/>
      <c r="E30" s="16"/>
      <c r="F30" s="16"/>
      <c r="G30" s="32" t="s">
        <v>30</v>
      </c>
      <c r="I30" s="34"/>
      <c r="J30" s="4">
        <v>2</v>
      </c>
      <c r="K30" s="4">
        <v>2</v>
      </c>
      <c r="L30" s="4">
        <v>1</v>
      </c>
      <c r="M30" s="4">
        <v>1</v>
      </c>
      <c r="N30" s="4">
        <v>0.9</v>
      </c>
      <c r="O30" s="5"/>
      <c r="P30" s="5"/>
      <c r="Q30" s="5"/>
      <c r="R30" s="5"/>
      <c r="S30" s="5"/>
      <c r="T30" s="5"/>
      <c r="U30" s="5"/>
      <c r="V30" s="1"/>
      <c r="W30" s="1"/>
      <c r="X30" s="1"/>
      <c r="Y30" s="1"/>
      <c r="Z30" s="1"/>
      <c r="AA30" s="1"/>
    </row>
    <row r="31" spans="1:84" s="32" customFormat="1" ht="15.75" customHeight="1" x14ac:dyDescent="0.2">
      <c r="A31" s="32" t="s">
        <v>5</v>
      </c>
      <c r="C31" s="33"/>
      <c r="D31" s="16"/>
      <c r="E31" s="16"/>
      <c r="F31" s="16" t="s">
        <v>31</v>
      </c>
      <c r="I31" s="34"/>
      <c r="J31" s="50"/>
      <c r="K31" s="50"/>
      <c r="L31" s="50"/>
      <c r="M31" s="50"/>
      <c r="N31" s="50"/>
      <c r="O31" s="5"/>
      <c r="P31" s="5"/>
      <c r="Q31" s="5"/>
      <c r="R31" s="5"/>
      <c r="S31" s="5"/>
      <c r="T31" s="5"/>
      <c r="U31" s="5"/>
      <c r="V31" s="1"/>
      <c r="W31" s="1"/>
      <c r="X31" s="1"/>
      <c r="Y31" s="1"/>
      <c r="Z31" s="1"/>
      <c r="AA31" s="1"/>
    </row>
    <row r="32" spans="1:84" s="32" customFormat="1" ht="15.75" customHeight="1" x14ac:dyDescent="0.2">
      <c r="C32" s="33"/>
      <c r="D32" s="16"/>
      <c r="E32" s="16"/>
      <c r="F32" s="16"/>
      <c r="G32" s="32" t="s">
        <v>29</v>
      </c>
      <c r="I32" s="34"/>
      <c r="J32" s="4">
        <f>100-J33</f>
        <v>96</v>
      </c>
      <c r="K32" s="4">
        <f t="shared" ref="K32:U32" si="1">100-K33</f>
        <v>98</v>
      </c>
      <c r="L32" s="4">
        <f t="shared" si="1"/>
        <v>98</v>
      </c>
      <c r="M32" s="4">
        <f t="shared" si="1"/>
        <v>97</v>
      </c>
      <c r="N32" s="4">
        <f t="shared" si="1"/>
        <v>97</v>
      </c>
      <c r="O32" s="5"/>
      <c r="P32" s="5"/>
      <c r="Q32" s="5"/>
      <c r="R32" s="5"/>
      <c r="S32" s="5"/>
      <c r="T32" s="5"/>
      <c r="U32" s="5"/>
      <c r="V32" s="1"/>
      <c r="W32" s="1"/>
      <c r="X32" s="1"/>
      <c r="Y32" s="1"/>
      <c r="Z32" s="1"/>
      <c r="AA32" s="1"/>
    </row>
    <row r="33" spans="1:251" s="51" customFormat="1" ht="15.75" customHeight="1" x14ac:dyDescent="0.2">
      <c r="B33" s="52"/>
      <c r="C33" s="53"/>
      <c r="D33" s="54"/>
      <c r="E33" s="54"/>
      <c r="F33" s="54"/>
      <c r="G33" s="41" t="s">
        <v>30</v>
      </c>
      <c r="H33" s="41"/>
      <c r="I33" s="34"/>
      <c r="J33" s="4">
        <v>4</v>
      </c>
      <c r="K33" s="4">
        <v>2</v>
      </c>
      <c r="L33" s="4">
        <v>2</v>
      </c>
      <c r="M33" s="4">
        <v>3</v>
      </c>
      <c r="N33" s="4">
        <v>3</v>
      </c>
      <c r="O33" s="5"/>
      <c r="P33" s="5"/>
      <c r="Q33" s="5"/>
      <c r="R33" s="5"/>
      <c r="S33" s="5"/>
      <c r="T33" s="5"/>
      <c r="U33" s="5"/>
      <c r="V33" s="1"/>
      <c r="W33" s="1"/>
      <c r="X33" s="1"/>
      <c r="Y33" s="1"/>
      <c r="Z33" s="1"/>
      <c r="AA33" s="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  <c r="IO33" s="55"/>
      <c r="IP33" s="55"/>
      <c r="IQ33" s="55"/>
    </row>
    <row r="34" spans="1:251" s="23" customFormat="1" ht="15.75" customHeight="1" x14ac:dyDescent="0.2">
      <c r="A34" s="15"/>
      <c r="B34" s="16"/>
      <c r="C34" s="17" t="s">
        <v>32</v>
      </c>
      <c r="D34" s="18"/>
      <c r="E34" s="18"/>
      <c r="F34" s="18"/>
      <c r="G34" s="19"/>
      <c r="H34" s="19"/>
      <c r="I34" s="19"/>
      <c r="J34" s="56">
        <v>2019</v>
      </c>
      <c r="K34" s="57">
        <v>2018</v>
      </c>
      <c r="L34" s="57">
        <v>2017</v>
      </c>
      <c r="M34" s="57">
        <v>2016</v>
      </c>
      <c r="N34" s="57">
        <v>2015</v>
      </c>
      <c r="O34" s="5"/>
      <c r="P34" s="5"/>
      <c r="Q34" s="5"/>
      <c r="R34" s="5"/>
      <c r="S34" s="5"/>
      <c r="T34" s="5"/>
      <c r="U34" s="5"/>
      <c r="V34" s="1"/>
      <c r="W34" s="1"/>
      <c r="X34" s="1"/>
      <c r="Y34" s="1"/>
      <c r="Z34" s="1"/>
      <c r="AA34" s="1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</row>
    <row r="35" spans="1:251" s="30" customFormat="1" ht="15.75" customHeight="1" x14ac:dyDescent="0.2">
      <c r="A35" s="24"/>
      <c r="B35" s="16"/>
      <c r="C35" s="27"/>
      <c r="D35" s="26" t="s">
        <v>33</v>
      </c>
      <c r="E35" s="26"/>
      <c r="F35" s="26"/>
      <c r="G35" s="39"/>
      <c r="H35" s="39"/>
      <c r="I35" s="39"/>
      <c r="J35" s="58"/>
      <c r="K35" s="59"/>
      <c r="L35" s="59"/>
      <c r="M35" s="59"/>
      <c r="N35" s="59"/>
      <c r="O35" s="5"/>
      <c r="P35" s="5"/>
      <c r="Q35" s="5"/>
      <c r="R35" s="5"/>
      <c r="S35" s="5"/>
      <c r="T35" s="5"/>
      <c r="U35" s="5"/>
      <c r="V35" s="1"/>
      <c r="W35" s="1"/>
      <c r="X35" s="1"/>
      <c r="Y35" s="1"/>
      <c r="Z35" s="1"/>
      <c r="AA35" s="1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</row>
    <row r="36" spans="1:251" s="32" customFormat="1" ht="15.75" customHeight="1" x14ac:dyDescent="0.2">
      <c r="C36" s="33"/>
      <c r="D36" s="16"/>
      <c r="E36" s="16"/>
      <c r="F36" s="16" t="s">
        <v>34</v>
      </c>
      <c r="J36" s="4">
        <v>715</v>
      </c>
      <c r="K36" s="4">
        <v>738</v>
      </c>
      <c r="L36" s="4">
        <v>718</v>
      </c>
      <c r="M36" s="4">
        <v>750</v>
      </c>
      <c r="N36" s="4">
        <v>680</v>
      </c>
      <c r="O36" s="5"/>
      <c r="P36" s="5"/>
      <c r="Q36" s="5"/>
      <c r="R36" s="5"/>
      <c r="S36" s="5"/>
      <c r="T36" s="5"/>
      <c r="U36" s="5"/>
      <c r="V36" s="1"/>
      <c r="W36" s="1"/>
      <c r="X36" s="1"/>
      <c r="Y36" s="1"/>
      <c r="Z36" s="1"/>
      <c r="AA36" s="1"/>
    </row>
    <row r="37" spans="1:251" s="32" customFormat="1" ht="15.75" customHeight="1" x14ac:dyDescent="0.2">
      <c r="C37" s="33"/>
      <c r="D37" s="16"/>
      <c r="E37" s="16"/>
      <c r="F37" s="16" t="s">
        <v>35</v>
      </c>
      <c r="J37" s="4">
        <v>20</v>
      </c>
      <c r="K37" s="4">
        <v>14</v>
      </c>
      <c r="L37" s="4">
        <v>17</v>
      </c>
      <c r="M37" s="4">
        <v>7</v>
      </c>
      <c r="N37" s="4">
        <v>5</v>
      </c>
      <c r="O37" s="5"/>
      <c r="P37" s="5"/>
      <c r="Q37" s="5"/>
      <c r="R37" s="5"/>
      <c r="S37" s="5"/>
      <c r="T37" s="5"/>
      <c r="U37" s="5"/>
      <c r="V37" s="1"/>
      <c r="W37" s="1"/>
      <c r="X37" s="1"/>
      <c r="Y37" s="1"/>
      <c r="Z37" s="1"/>
      <c r="AA37" s="1"/>
    </row>
    <row r="38" spans="1:251" s="32" customFormat="1" ht="15.75" customHeight="1" x14ac:dyDescent="0.2">
      <c r="C38" s="33"/>
      <c r="D38" s="16"/>
      <c r="E38" s="16"/>
      <c r="F38" s="16" t="s">
        <v>36</v>
      </c>
      <c r="J38" s="60">
        <v>97</v>
      </c>
      <c r="K38" s="60">
        <v>98</v>
      </c>
      <c r="L38" s="60">
        <v>98</v>
      </c>
      <c r="M38" s="60">
        <v>99</v>
      </c>
      <c r="N38" s="60">
        <v>99</v>
      </c>
      <c r="O38" s="5"/>
      <c r="P38" s="5"/>
      <c r="Q38" s="5"/>
      <c r="R38" s="5"/>
      <c r="S38" s="5"/>
      <c r="T38" s="5"/>
      <c r="U38" s="5"/>
      <c r="V38" s="1"/>
      <c r="W38" s="1"/>
      <c r="X38" s="1"/>
      <c r="Y38" s="1"/>
      <c r="Z38" s="1"/>
      <c r="AA38" s="1"/>
    </row>
    <row r="39" spans="1:251" s="41" customFormat="1" ht="15.75" customHeight="1" x14ac:dyDescent="0.2">
      <c r="A39" s="41" t="s">
        <v>10</v>
      </c>
      <c r="B39" s="32"/>
      <c r="C39" s="42"/>
      <c r="D39" s="43"/>
      <c r="E39" s="43"/>
      <c r="F39" s="43" t="s">
        <v>37</v>
      </c>
      <c r="J39" s="44">
        <v>37</v>
      </c>
      <c r="K39" s="44">
        <v>4</v>
      </c>
      <c r="L39" s="44">
        <v>7</v>
      </c>
      <c r="M39" s="44">
        <v>2</v>
      </c>
      <c r="N39" s="44">
        <v>2</v>
      </c>
      <c r="O39" s="5"/>
      <c r="P39" s="5"/>
      <c r="Q39" s="5"/>
      <c r="R39" s="5"/>
      <c r="S39" s="5"/>
      <c r="T39" s="5"/>
      <c r="U39" s="5"/>
      <c r="V39" s="1"/>
      <c r="W39" s="1"/>
      <c r="X39" s="1"/>
      <c r="Y39" s="1"/>
      <c r="Z39" s="1"/>
      <c r="AA39" s="1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</row>
    <row r="40" spans="1:251" s="30" customFormat="1" ht="15.75" customHeight="1" x14ac:dyDescent="0.2">
      <c r="A40" s="24"/>
      <c r="B40" s="16"/>
      <c r="C40" s="26"/>
      <c r="D40" s="26" t="s">
        <v>38</v>
      </c>
      <c r="E40" s="26"/>
      <c r="F40" s="26"/>
      <c r="G40" s="39"/>
      <c r="H40" s="39"/>
      <c r="I40" s="61"/>
      <c r="J40" s="20">
        <v>2019</v>
      </c>
      <c r="K40" s="21">
        <v>2018</v>
      </c>
      <c r="L40" s="21">
        <v>2017</v>
      </c>
      <c r="M40" s="21">
        <v>2016</v>
      </c>
      <c r="N40" s="21">
        <v>2015</v>
      </c>
      <c r="O40" s="5"/>
      <c r="P40" s="5"/>
      <c r="Q40" s="5"/>
      <c r="R40" s="5"/>
      <c r="S40" s="5"/>
      <c r="T40" s="5"/>
      <c r="U40" s="5"/>
      <c r="V40" s="1"/>
      <c r="W40" s="1"/>
      <c r="X40" s="1"/>
      <c r="Y40" s="1"/>
      <c r="Z40" s="1"/>
      <c r="AA40" s="1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</row>
    <row r="41" spans="1:251" s="32" customFormat="1" ht="15.75" customHeight="1" x14ac:dyDescent="0.2">
      <c r="A41" s="32" t="s">
        <v>10</v>
      </c>
      <c r="C41" s="33"/>
      <c r="D41" s="16"/>
      <c r="E41" s="16"/>
      <c r="F41" s="16" t="s">
        <v>39</v>
      </c>
      <c r="J41" s="4" t="s">
        <v>40</v>
      </c>
      <c r="K41" s="4" t="s">
        <v>40</v>
      </c>
      <c r="L41" s="35" t="s">
        <v>41</v>
      </c>
      <c r="M41" s="35" t="s">
        <v>41</v>
      </c>
      <c r="N41" s="35" t="s">
        <v>42</v>
      </c>
      <c r="O41" s="5"/>
      <c r="P41" s="5"/>
      <c r="Q41" s="5"/>
      <c r="R41" s="5"/>
      <c r="S41" s="5"/>
      <c r="T41" s="5"/>
      <c r="U41" s="5"/>
      <c r="V41" s="1"/>
      <c r="W41" s="1"/>
      <c r="X41" s="1"/>
      <c r="Y41" s="1"/>
      <c r="Z41" s="1"/>
      <c r="AA41" s="1"/>
    </row>
    <row r="42" spans="1:251" s="32" customFormat="1" ht="15.75" customHeight="1" x14ac:dyDescent="0.2">
      <c r="A42" s="32" t="s">
        <v>10</v>
      </c>
      <c r="C42" s="33"/>
      <c r="D42" s="16"/>
      <c r="E42" s="16"/>
      <c r="G42" s="32" t="s">
        <v>43</v>
      </c>
      <c r="J42" s="4">
        <v>40</v>
      </c>
      <c r="K42" s="4">
        <v>44</v>
      </c>
      <c r="L42" s="36" t="s">
        <v>23</v>
      </c>
      <c r="M42" s="37"/>
      <c r="N42" s="37"/>
      <c r="O42" s="5"/>
      <c r="P42" s="5"/>
      <c r="Q42" s="5"/>
      <c r="R42" s="5"/>
      <c r="S42" s="5"/>
      <c r="T42" s="5"/>
      <c r="U42" s="5"/>
      <c r="V42" s="1"/>
      <c r="W42" s="1"/>
      <c r="X42" s="1"/>
      <c r="Y42" s="1"/>
      <c r="Z42" s="1"/>
      <c r="AA42" s="1"/>
    </row>
    <row r="43" spans="1:251" s="32" customFormat="1" ht="15.75" customHeight="1" x14ac:dyDescent="0.2">
      <c r="A43" s="32" t="s">
        <v>16</v>
      </c>
      <c r="C43" s="33"/>
      <c r="D43" s="16"/>
      <c r="E43" s="16"/>
      <c r="G43" s="32" t="s">
        <v>44</v>
      </c>
      <c r="J43" s="62">
        <v>11719.92</v>
      </c>
      <c r="K43" s="36" t="s">
        <v>23</v>
      </c>
      <c r="L43" s="37"/>
      <c r="M43" s="37"/>
      <c r="N43" s="37"/>
      <c r="O43" s="5"/>
      <c r="P43" s="5"/>
      <c r="Q43" s="5"/>
      <c r="R43" s="5"/>
      <c r="S43" s="5"/>
      <c r="T43" s="5"/>
      <c r="U43" s="5"/>
      <c r="V43" s="1"/>
      <c r="W43" s="1"/>
      <c r="X43" s="1"/>
      <c r="Y43" s="1"/>
      <c r="Z43" s="1"/>
      <c r="AA43" s="1"/>
    </row>
    <row r="44" spans="1:251" s="32" customFormat="1" ht="15.75" customHeight="1" x14ac:dyDescent="0.2">
      <c r="A44" s="32" t="s">
        <v>10</v>
      </c>
      <c r="C44" s="33"/>
      <c r="D44" s="16"/>
      <c r="E44" s="16"/>
      <c r="G44" s="32" t="s">
        <v>45</v>
      </c>
      <c r="J44" s="62">
        <v>6300</v>
      </c>
      <c r="K44" s="35">
        <v>5500</v>
      </c>
      <c r="L44" s="36" t="s">
        <v>23</v>
      </c>
      <c r="M44" s="37"/>
      <c r="N44" s="37"/>
      <c r="O44" s="5"/>
      <c r="P44" s="5"/>
      <c r="Q44" s="5"/>
      <c r="R44" s="5"/>
      <c r="S44" s="5"/>
      <c r="T44" s="5"/>
      <c r="U44" s="5"/>
      <c r="V44" s="1"/>
      <c r="W44" s="1"/>
      <c r="X44" s="1"/>
      <c r="Y44" s="1"/>
      <c r="Z44" s="1"/>
      <c r="AA44" s="1"/>
    </row>
    <row r="45" spans="1:251" s="30" customFormat="1" ht="15.75" customHeight="1" x14ac:dyDescent="0.25">
      <c r="A45" s="24"/>
      <c r="B45" s="16"/>
      <c r="C45" s="25"/>
      <c r="D45" s="26" t="s">
        <v>46</v>
      </c>
      <c r="E45" s="26"/>
      <c r="F45" s="26"/>
      <c r="G45" s="39"/>
      <c r="H45" s="39"/>
      <c r="I45" s="39"/>
      <c r="J45" s="20">
        <v>2019</v>
      </c>
      <c r="K45" s="21">
        <v>2018</v>
      </c>
      <c r="L45" s="21">
        <v>2017</v>
      </c>
      <c r="M45" s="21">
        <v>2016</v>
      </c>
      <c r="N45" s="21">
        <v>2015</v>
      </c>
      <c r="O45" s="21">
        <v>2014</v>
      </c>
      <c r="P45" s="57" t="s">
        <v>47</v>
      </c>
      <c r="Q45" s="63">
        <v>2012</v>
      </c>
      <c r="R45" s="63">
        <v>2011</v>
      </c>
      <c r="S45" s="63">
        <v>2010</v>
      </c>
      <c r="T45" s="4"/>
      <c r="U45" s="4"/>
      <c r="V45" s="16"/>
      <c r="W45" s="16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</row>
    <row r="46" spans="1:251" s="30" customFormat="1" ht="15.75" customHeight="1" x14ac:dyDescent="0.25">
      <c r="A46" s="30" t="s">
        <v>5</v>
      </c>
      <c r="B46" s="32"/>
      <c r="C46" s="64"/>
      <c r="D46" s="28"/>
      <c r="E46" s="28" t="s">
        <v>48</v>
      </c>
      <c r="J46" s="31"/>
      <c r="K46" s="31"/>
      <c r="L46" s="31"/>
      <c r="M46" s="31"/>
      <c r="N46" s="31"/>
      <c r="O46" s="31"/>
      <c r="P46" s="31"/>
      <c r="Q46" s="4"/>
      <c r="R46" s="4"/>
      <c r="S46" s="4"/>
      <c r="T46" s="4"/>
      <c r="U46" s="4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</row>
    <row r="47" spans="1:251" s="32" customFormat="1" ht="15.75" customHeight="1" x14ac:dyDescent="0.25">
      <c r="C47" s="33"/>
      <c r="D47" s="16"/>
      <c r="E47" s="16"/>
      <c r="F47" s="16" t="s">
        <v>49</v>
      </c>
      <c r="J47" s="65"/>
      <c r="K47" s="65"/>
      <c r="L47" s="65"/>
      <c r="M47" s="65"/>
      <c r="N47" s="65"/>
      <c r="O47" s="65"/>
      <c r="P47" s="65"/>
      <c r="Q47" s="4"/>
      <c r="R47" s="4"/>
      <c r="S47" s="4"/>
      <c r="T47" s="4"/>
      <c r="U47" s="4"/>
    </row>
    <row r="48" spans="1:251" s="32" customFormat="1" ht="15.75" customHeight="1" x14ac:dyDescent="0.25">
      <c r="C48" s="33"/>
      <c r="D48" s="16"/>
      <c r="E48" s="16"/>
      <c r="F48" s="16"/>
      <c r="G48" s="32" t="s">
        <v>50</v>
      </c>
      <c r="J48" s="62">
        <v>997999</v>
      </c>
      <c r="K48" s="62">
        <v>951169</v>
      </c>
      <c r="L48" s="62">
        <v>922159</v>
      </c>
      <c r="M48" s="62">
        <v>888798</v>
      </c>
      <c r="N48" s="62">
        <v>852118</v>
      </c>
      <c r="O48" s="62">
        <v>929655</v>
      </c>
      <c r="P48" s="62">
        <v>1585535</v>
      </c>
      <c r="Q48" s="4"/>
      <c r="R48" s="4"/>
      <c r="S48" s="4"/>
      <c r="T48" s="4"/>
      <c r="U48" s="4"/>
    </row>
    <row r="49" spans="3:24" s="32" customFormat="1" ht="15.75" customHeight="1" x14ac:dyDescent="0.25">
      <c r="C49" s="33"/>
      <c r="D49" s="16"/>
      <c r="E49" s="16"/>
      <c r="F49" s="16"/>
      <c r="G49" s="32" t="s">
        <v>51</v>
      </c>
      <c r="J49" s="66">
        <v>62.9</v>
      </c>
      <c r="K49" s="66">
        <v>60</v>
      </c>
      <c r="L49" s="66">
        <v>58.2</v>
      </c>
      <c r="M49" s="66">
        <v>56.1</v>
      </c>
      <c r="N49" s="66">
        <v>53.7</v>
      </c>
      <c r="O49" s="66">
        <v>58.6</v>
      </c>
      <c r="P49" s="66">
        <v>100</v>
      </c>
      <c r="Q49" s="4"/>
      <c r="R49" s="4"/>
      <c r="S49" s="4"/>
      <c r="T49" s="4"/>
      <c r="U49" s="4"/>
    </row>
    <row r="50" spans="3:24" s="32" customFormat="1" ht="15.75" customHeight="1" x14ac:dyDescent="0.25">
      <c r="C50" s="33"/>
      <c r="D50" s="16"/>
      <c r="E50" s="16"/>
      <c r="F50" s="16"/>
      <c r="G50" s="32" t="s">
        <v>52</v>
      </c>
      <c r="J50" s="67">
        <v>202.5</v>
      </c>
      <c r="K50" s="67">
        <v>217</v>
      </c>
      <c r="L50" s="67">
        <v>237.1</v>
      </c>
      <c r="M50" s="67">
        <v>247.4</v>
      </c>
      <c r="N50" s="67">
        <v>249</v>
      </c>
      <c r="O50" s="67">
        <v>310.5</v>
      </c>
      <c r="P50" s="67">
        <v>572.20000000000005</v>
      </c>
      <c r="Q50" s="4"/>
      <c r="R50" s="4"/>
      <c r="S50" s="4"/>
      <c r="T50" s="4"/>
      <c r="U50" s="4"/>
    </row>
    <row r="51" spans="3:24" s="32" customFormat="1" ht="15.75" customHeight="1" x14ac:dyDescent="0.25">
      <c r="C51" s="33"/>
      <c r="D51" s="16"/>
      <c r="E51" s="16"/>
      <c r="F51" s="16"/>
      <c r="G51" s="32" t="s">
        <v>53</v>
      </c>
      <c r="J51" s="66">
        <v>35.4</v>
      </c>
      <c r="K51" s="66">
        <v>37.9</v>
      </c>
      <c r="L51" s="66">
        <v>41.4</v>
      </c>
      <c r="M51" s="66">
        <v>43.2</v>
      </c>
      <c r="N51" s="66">
        <v>43.5</v>
      </c>
      <c r="O51" s="66">
        <v>54.3</v>
      </c>
      <c r="P51" s="66">
        <v>100</v>
      </c>
      <c r="Q51" s="4"/>
      <c r="R51" s="4"/>
      <c r="S51" s="4"/>
      <c r="T51" s="4"/>
      <c r="U51" s="4"/>
      <c r="X51" s="68"/>
    </row>
    <row r="52" spans="3:24" s="32" customFormat="1" ht="15.75" customHeight="1" x14ac:dyDescent="0.25">
      <c r="C52" s="33"/>
      <c r="D52" s="16"/>
      <c r="E52" s="16"/>
      <c r="F52" s="16"/>
      <c r="G52" s="32" t="s">
        <v>54</v>
      </c>
      <c r="J52" s="69">
        <v>4.3104894007050289E-3</v>
      </c>
      <c r="K52" s="69">
        <v>4.3294464755190771E-3</v>
      </c>
      <c r="L52" s="69">
        <v>4.5666175418996625E-3</v>
      </c>
      <c r="M52" s="69">
        <v>4.5007215957139747E-3</v>
      </c>
      <c r="N52" s="69">
        <v>4.386473002217642E-3</v>
      </c>
      <c r="O52" s="69">
        <v>5.2273592432922995E-3</v>
      </c>
      <c r="P52" s="69">
        <v>9.71847984387029E-3</v>
      </c>
      <c r="Q52" s="4"/>
      <c r="R52" s="4"/>
      <c r="S52" s="4"/>
      <c r="T52" s="4"/>
      <c r="U52" s="4"/>
    </row>
    <row r="53" spans="3:24" s="32" customFormat="1" ht="15.75" customHeight="1" x14ac:dyDescent="0.25">
      <c r="C53" s="33"/>
      <c r="D53" s="16"/>
      <c r="E53" s="16"/>
      <c r="F53" s="16"/>
      <c r="G53" s="32" t="s">
        <v>55</v>
      </c>
      <c r="J53" s="67">
        <v>44</v>
      </c>
      <c r="K53" s="67">
        <v>45</v>
      </c>
      <c r="L53" s="67">
        <v>47</v>
      </c>
      <c r="M53" s="67">
        <v>46</v>
      </c>
      <c r="N53" s="67">
        <v>45</v>
      </c>
      <c r="O53" s="67">
        <v>54</v>
      </c>
      <c r="P53" s="67">
        <v>100</v>
      </c>
      <c r="Q53" s="4"/>
      <c r="R53" s="4"/>
      <c r="S53" s="4"/>
      <c r="T53" s="4"/>
      <c r="U53" s="4"/>
    </row>
    <row r="54" spans="3:24" s="32" customFormat="1" ht="15.75" customHeight="1" x14ac:dyDescent="0.25">
      <c r="C54" s="33"/>
      <c r="D54" s="16"/>
      <c r="E54" s="16"/>
      <c r="F54" s="16" t="s">
        <v>56</v>
      </c>
      <c r="J54" s="65"/>
      <c r="K54" s="65"/>
      <c r="L54" s="65"/>
      <c r="M54" s="65"/>
      <c r="N54" s="65"/>
      <c r="O54" s="65"/>
      <c r="P54" s="65"/>
      <c r="Q54" s="4"/>
      <c r="R54" s="4"/>
      <c r="S54" s="4"/>
      <c r="T54" s="4"/>
      <c r="U54" s="4"/>
    </row>
    <row r="55" spans="3:24" s="32" customFormat="1" ht="15.75" customHeight="1" x14ac:dyDescent="0.25">
      <c r="C55" s="33"/>
      <c r="D55" s="16"/>
      <c r="E55" s="16"/>
      <c r="F55" s="16"/>
      <c r="G55" s="32" t="s">
        <v>57</v>
      </c>
      <c r="J55" s="62">
        <v>626221</v>
      </c>
      <c r="K55" s="62">
        <v>588921</v>
      </c>
      <c r="L55" s="62">
        <v>592159</v>
      </c>
      <c r="M55" s="62">
        <v>580756</v>
      </c>
      <c r="N55" s="62">
        <v>549261</v>
      </c>
      <c r="O55" s="62">
        <v>549104</v>
      </c>
      <c r="P55" s="62">
        <v>1154980</v>
      </c>
      <c r="Q55" s="4"/>
      <c r="R55" s="4"/>
      <c r="S55" s="4"/>
      <c r="T55" s="4"/>
      <c r="U55" s="4"/>
    </row>
    <row r="56" spans="3:24" s="32" customFormat="1" ht="15.75" customHeight="1" x14ac:dyDescent="0.25">
      <c r="C56" s="33"/>
      <c r="D56" s="16"/>
      <c r="E56" s="16"/>
      <c r="F56" s="16"/>
      <c r="G56" s="32" t="s">
        <v>58</v>
      </c>
      <c r="J56" s="67">
        <v>54.2</v>
      </c>
      <c r="K56" s="67">
        <v>51</v>
      </c>
      <c r="L56" s="67">
        <v>51.3</v>
      </c>
      <c r="M56" s="67">
        <v>50.3</v>
      </c>
      <c r="N56" s="67">
        <v>47.6</v>
      </c>
      <c r="O56" s="67">
        <v>47.5</v>
      </c>
      <c r="P56" s="67">
        <v>100</v>
      </c>
      <c r="Q56" s="4"/>
      <c r="R56" s="4"/>
      <c r="S56" s="4"/>
      <c r="T56" s="4"/>
      <c r="U56" s="4"/>
    </row>
    <row r="57" spans="3:24" s="32" customFormat="1" ht="15.75" customHeight="1" x14ac:dyDescent="0.25">
      <c r="C57" s="33"/>
      <c r="D57" s="16"/>
      <c r="E57" s="16"/>
      <c r="F57" s="16"/>
      <c r="G57" s="32" t="s">
        <v>59</v>
      </c>
      <c r="J57" s="67">
        <v>127.1</v>
      </c>
      <c r="K57" s="67">
        <v>134.4</v>
      </c>
      <c r="L57" s="67">
        <v>152.19999999999999</v>
      </c>
      <c r="M57" s="67">
        <v>161.6</v>
      </c>
      <c r="N57" s="67">
        <v>160.5</v>
      </c>
      <c r="O57" s="67">
        <v>183.4</v>
      </c>
      <c r="P57" s="67">
        <v>416.8</v>
      </c>
      <c r="Q57" s="4"/>
      <c r="R57" s="4"/>
      <c r="S57" s="4"/>
      <c r="T57" s="4"/>
      <c r="U57" s="4"/>
    </row>
    <row r="58" spans="3:24" s="32" customFormat="1" ht="15.75" customHeight="1" x14ac:dyDescent="0.25">
      <c r="C58" s="33"/>
      <c r="D58" s="16"/>
      <c r="E58" s="16"/>
      <c r="F58" s="16"/>
      <c r="G58" s="32" t="s">
        <v>60</v>
      </c>
      <c r="J58" s="67">
        <v>30.5</v>
      </c>
      <c r="K58" s="67">
        <v>32.200000000000003</v>
      </c>
      <c r="L58" s="67">
        <v>36.5</v>
      </c>
      <c r="M58" s="67">
        <v>38.799999999999997</v>
      </c>
      <c r="N58" s="67">
        <v>38.5</v>
      </c>
      <c r="O58" s="67">
        <v>44</v>
      </c>
      <c r="P58" s="67">
        <v>100</v>
      </c>
      <c r="Q58" s="4"/>
      <c r="R58" s="4"/>
      <c r="S58" s="4"/>
      <c r="T58" s="4"/>
      <c r="U58" s="4"/>
    </row>
    <row r="59" spans="3:24" s="32" customFormat="1" ht="15.75" customHeight="1" x14ac:dyDescent="0.25">
      <c r="C59" s="33"/>
      <c r="D59" s="16"/>
      <c r="E59" s="16"/>
      <c r="F59" s="16"/>
      <c r="G59" s="32" t="s">
        <v>61</v>
      </c>
      <c r="J59" s="69">
        <v>2.7100000000000002E-3</v>
      </c>
      <c r="K59" s="69">
        <v>2.6800000000000001E-3</v>
      </c>
      <c r="L59" s="69">
        <v>2.9299999999999999E-3</v>
      </c>
      <c r="M59" s="69">
        <v>2.9399999999999999E-3</v>
      </c>
      <c r="N59" s="69">
        <v>2.8300000000000001E-3</v>
      </c>
      <c r="O59" s="69">
        <v>3.0999999999999999E-3</v>
      </c>
      <c r="P59" s="69">
        <v>7.0800000000000004E-3</v>
      </c>
      <c r="Q59" s="4"/>
      <c r="R59" s="4"/>
      <c r="S59" s="4"/>
      <c r="T59" s="4"/>
      <c r="U59" s="4"/>
    </row>
    <row r="60" spans="3:24" s="32" customFormat="1" ht="15.75" customHeight="1" x14ac:dyDescent="0.25">
      <c r="C60" s="33"/>
      <c r="D60" s="16"/>
      <c r="E60" s="16"/>
      <c r="F60" s="16"/>
      <c r="G60" s="32" t="s">
        <v>62</v>
      </c>
      <c r="J60" s="67">
        <v>38.299999999999997</v>
      </c>
      <c r="K60" s="67">
        <v>37.9</v>
      </c>
      <c r="L60" s="67">
        <v>41.4</v>
      </c>
      <c r="M60" s="67">
        <v>41.5</v>
      </c>
      <c r="N60" s="67">
        <v>40</v>
      </c>
      <c r="O60" s="67">
        <v>43.8</v>
      </c>
      <c r="P60" s="67">
        <v>100</v>
      </c>
      <c r="Q60" s="4"/>
      <c r="R60" s="4"/>
      <c r="S60" s="4"/>
      <c r="T60" s="4"/>
      <c r="U60" s="4"/>
    </row>
    <row r="61" spans="3:24" s="32" customFormat="1" ht="15.75" customHeight="1" x14ac:dyDescent="0.25">
      <c r="C61" s="33"/>
      <c r="D61" s="16"/>
      <c r="E61" s="16"/>
      <c r="F61" s="16" t="s">
        <v>63</v>
      </c>
      <c r="J61" s="65"/>
      <c r="K61" s="65"/>
      <c r="L61" s="65"/>
      <c r="M61" s="65"/>
      <c r="N61" s="65"/>
      <c r="O61" s="65"/>
      <c r="P61" s="65"/>
      <c r="Q61" s="4"/>
      <c r="R61" s="4"/>
      <c r="S61" s="4"/>
      <c r="T61" s="4"/>
      <c r="U61" s="4"/>
    </row>
    <row r="62" spans="3:24" s="32" customFormat="1" ht="15.75" customHeight="1" x14ac:dyDescent="0.25">
      <c r="C62" s="33"/>
      <c r="D62" s="16"/>
      <c r="E62" s="16"/>
      <c r="F62" s="16"/>
      <c r="G62" s="32" t="s">
        <v>64</v>
      </c>
      <c r="J62" s="62">
        <v>371777.98996643402</v>
      </c>
      <c r="K62" s="62">
        <v>362248</v>
      </c>
      <c r="L62" s="62">
        <v>330000</v>
      </c>
      <c r="M62" s="62">
        <v>308042</v>
      </c>
      <c r="N62" s="62">
        <v>302857</v>
      </c>
      <c r="O62" s="62">
        <v>380551</v>
      </c>
      <c r="P62" s="62">
        <v>430555</v>
      </c>
      <c r="Q62" s="4"/>
      <c r="R62" s="4"/>
      <c r="S62" s="4"/>
      <c r="T62" s="4"/>
      <c r="U62" s="4"/>
    </row>
    <row r="63" spans="3:24" s="32" customFormat="1" ht="15.75" customHeight="1" x14ac:dyDescent="0.25">
      <c r="C63" s="33"/>
      <c r="D63" s="16"/>
      <c r="E63" s="16"/>
      <c r="F63" s="16"/>
      <c r="G63" s="32" t="s">
        <v>65</v>
      </c>
      <c r="J63" s="67">
        <v>86.3</v>
      </c>
      <c r="K63" s="67">
        <v>84.1</v>
      </c>
      <c r="L63" s="67">
        <v>76.599999999999994</v>
      </c>
      <c r="M63" s="67">
        <v>71.5</v>
      </c>
      <c r="N63" s="67">
        <v>70.3</v>
      </c>
      <c r="O63" s="67">
        <v>88.4</v>
      </c>
      <c r="P63" s="67">
        <v>100</v>
      </c>
      <c r="Q63" s="4"/>
      <c r="R63" s="4"/>
      <c r="S63" s="4"/>
      <c r="T63" s="4"/>
      <c r="U63" s="4"/>
    </row>
    <row r="64" spans="3:24" s="32" customFormat="1" ht="15.75" customHeight="1" x14ac:dyDescent="0.25">
      <c r="C64" s="33"/>
      <c r="D64" s="16"/>
      <c r="E64" s="16"/>
      <c r="F64" s="16"/>
      <c r="G64" s="32" t="s">
        <v>66</v>
      </c>
      <c r="J64" s="67">
        <v>75.425080377998597</v>
      </c>
      <c r="K64" s="67">
        <v>82.648414328085792</v>
      </c>
      <c r="L64" s="67">
        <v>84.832904884318765</v>
      </c>
      <c r="M64" s="67">
        <v>85.733927080434171</v>
      </c>
      <c r="N64" s="67">
        <v>88.502922267679722</v>
      </c>
      <c r="O64" s="67">
        <v>127.10454241816967</v>
      </c>
      <c r="P64" s="67">
        <v>155.37892457596536</v>
      </c>
      <c r="Q64" s="4"/>
      <c r="R64" s="4"/>
      <c r="S64" s="4"/>
      <c r="T64" s="4"/>
      <c r="U64" s="4"/>
    </row>
    <row r="65" spans="2:84" s="32" customFormat="1" ht="15.75" customHeight="1" x14ac:dyDescent="0.25">
      <c r="C65" s="33"/>
      <c r="D65" s="16"/>
      <c r="E65" s="16"/>
      <c r="F65" s="16"/>
      <c r="G65" s="32" t="s">
        <v>67</v>
      </c>
      <c r="J65" s="67">
        <v>48.5</v>
      </c>
      <c r="K65" s="67">
        <v>53.2</v>
      </c>
      <c r="L65" s="67">
        <v>54.6</v>
      </c>
      <c r="M65" s="67">
        <v>55.2</v>
      </c>
      <c r="N65" s="67">
        <v>57</v>
      </c>
      <c r="O65" s="67">
        <v>81.8</v>
      </c>
      <c r="P65" s="67">
        <v>100</v>
      </c>
      <c r="Q65" s="4"/>
      <c r="R65" s="4"/>
      <c r="S65" s="4"/>
      <c r="T65" s="4"/>
      <c r="U65" s="4"/>
    </row>
    <row r="66" spans="2:84" s="32" customFormat="1" ht="15.75" customHeight="1" x14ac:dyDescent="0.25">
      <c r="C66" s="33"/>
      <c r="D66" s="16"/>
      <c r="E66" s="16"/>
      <c r="F66" s="16"/>
      <c r="G66" s="32" t="s">
        <v>68</v>
      </c>
      <c r="J66" s="69">
        <v>1.6057582234824039E-3</v>
      </c>
      <c r="K66" s="69">
        <v>1.6488482350285119E-3</v>
      </c>
      <c r="L66" s="69">
        <v>1.6341908378347863E-3</v>
      </c>
      <c r="M66" s="69">
        <v>1.559872188941609E-3</v>
      </c>
      <c r="N66" s="69">
        <v>1.5590259260250673E-3</v>
      </c>
      <c r="O66" s="69">
        <v>2.1398010954538273E-3</v>
      </c>
      <c r="P66" s="69">
        <v>2.6390714107084189E-3</v>
      </c>
      <c r="Q66" s="4"/>
      <c r="R66" s="4"/>
      <c r="S66" s="4"/>
      <c r="T66" s="4"/>
      <c r="U66" s="4"/>
    </row>
    <row r="67" spans="2:84" s="32" customFormat="1" ht="15.75" customHeight="1" x14ac:dyDescent="0.25">
      <c r="C67" s="33"/>
      <c r="D67" s="16"/>
      <c r="E67" s="16"/>
      <c r="F67" s="16"/>
      <c r="G67" s="32" t="s">
        <v>69</v>
      </c>
      <c r="J67" s="67">
        <v>60.8</v>
      </c>
      <c r="K67" s="67">
        <v>62.5</v>
      </c>
      <c r="L67" s="67">
        <v>61.9</v>
      </c>
      <c r="M67" s="67">
        <v>59.1</v>
      </c>
      <c r="N67" s="67">
        <v>59.1</v>
      </c>
      <c r="O67" s="67">
        <v>81.099999999999994</v>
      </c>
      <c r="P67" s="67">
        <v>100</v>
      </c>
      <c r="Q67" s="4"/>
      <c r="R67" s="4"/>
      <c r="S67" s="4"/>
      <c r="T67" s="4"/>
      <c r="U67" s="4"/>
    </row>
    <row r="68" spans="2:84" s="32" customFormat="1" ht="15.75" customHeight="1" x14ac:dyDescent="0.25">
      <c r="C68" s="33"/>
      <c r="D68" s="16"/>
      <c r="E68" s="16"/>
      <c r="F68" s="16" t="s">
        <v>70</v>
      </c>
      <c r="J68" s="62">
        <v>4929103000</v>
      </c>
      <c r="K68" s="62">
        <v>4383000000</v>
      </c>
      <c r="L68" s="62">
        <v>3890000000</v>
      </c>
      <c r="M68" s="62">
        <v>3593000000</v>
      </c>
      <c r="N68" s="62">
        <v>3422000000</v>
      </c>
      <c r="O68" s="62">
        <v>2994000000</v>
      </c>
      <c r="P68" s="62">
        <v>2614000000</v>
      </c>
      <c r="Q68" s="4"/>
      <c r="R68" s="4"/>
      <c r="S68" s="4"/>
      <c r="T68" s="4"/>
      <c r="U68" s="4"/>
    </row>
    <row r="69" spans="2:84" s="32" customFormat="1" ht="15.75" customHeight="1" x14ac:dyDescent="0.25">
      <c r="C69" s="33"/>
      <c r="D69" s="16"/>
      <c r="E69" s="16"/>
      <c r="F69" s="16" t="s">
        <v>71</v>
      </c>
      <c r="J69" s="62">
        <v>234717000</v>
      </c>
      <c r="K69" s="62">
        <v>219697600</v>
      </c>
      <c r="L69" s="62">
        <v>201934800</v>
      </c>
      <c r="M69" s="62">
        <v>197479000</v>
      </c>
      <c r="N69" s="62">
        <v>194260400</v>
      </c>
      <c r="O69" s="62">
        <v>177844100</v>
      </c>
      <c r="P69" s="62">
        <v>156114200</v>
      </c>
      <c r="Q69" s="4"/>
      <c r="R69" s="4"/>
      <c r="S69" s="4"/>
      <c r="T69" s="4"/>
      <c r="U69" s="4"/>
    </row>
    <row r="70" spans="2:84" s="30" customFormat="1" ht="15.75" hidden="1" customHeight="1" x14ac:dyDescent="0.25">
      <c r="B70" s="32"/>
      <c r="C70" s="64"/>
      <c r="D70" s="28"/>
      <c r="E70" s="28" t="s">
        <v>72</v>
      </c>
      <c r="F70" s="28"/>
      <c r="J70" s="31"/>
      <c r="K70" s="31"/>
      <c r="L70" s="31"/>
      <c r="M70" s="31"/>
      <c r="N70" s="31"/>
      <c r="O70" s="31"/>
      <c r="P70" s="31"/>
      <c r="Q70" s="4"/>
      <c r="R70" s="4"/>
      <c r="S70" s="4"/>
      <c r="T70" s="4"/>
      <c r="U70" s="4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</row>
    <row r="71" spans="2:84" s="32" customFormat="1" ht="15.75" hidden="1" customHeight="1" x14ac:dyDescent="0.25">
      <c r="C71" s="33"/>
      <c r="D71" s="16"/>
      <c r="E71" s="16"/>
      <c r="F71" s="16" t="s">
        <v>73</v>
      </c>
      <c r="J71" s="62"/>
      <c r="K71" s="62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2:84" s="32" customFormat="1" ht="15.75" hidden="1" customHeight="1" x14ac:dyDescent="0.25">
      <c r="C72" s="33"/>
      <c r="D72" s="16"/>
      <c r="E72" s="16"/>
      <c r="F72" s="16"/>
      <c r="G72" s="32" t="s">
        <v>74</v>
      </c>
      <c r="J72" s="70">
        <v>6826</v>
      </c>
      <c r="K72" s="71"/>
      <c r="L72" s="71"/>
      <c r="M72" s="71"/>
      <c r="N72" s="71"/>
      <c r="O72" s="71"/>
      <c r="P72" s="71"/>
      <c r="Q72" s="70"/>
      <c r="R72" s="70"/>
      <c r="S72" s="70"/>
      <c r="T72" s="4"/>
      <c r="U72" s="4"/>
    </row>
    <row r="73" spans="2:84" s="32" customFormat="1" ht="15.75" hidden="1" customHeight="1" x14ac:dyDescent="0.25">
      <c r="C73" s="33"/>
      <c r="D73" s="16"/>
      <c r="E73" s="16"/>
      <c r="F73" s="16"/>
      <c r="G73" s="32" t="s">
        <v>75</v>
      </c>
      <c r="J73" s="70">
        <v>9080</v>
      </c>
      <c r="K73" s="71"/>
      <c r="L73" s="71"/>
      <c r="M73" s="71"/>
      <c r="N73" s="71"/>
      <c r="O73" s="71"/>
      <c r="P73" s="71"/>
      <c r="Q73" s="70"/>
      <c r="R73" s="70"/>
      <c r="S73" s="70"/>
      <c r="T73" s="4"/>
      <c r="U73" s="4"/>
    </row>
    <row r="74" spans="2:84" s="32" customFormat="1" ht="15.75" hidden="1" customHeight="1" x14ac:dyDescent="0.25">
      <c r="C74" s="33"/>
      <c r="D74" s="16"/>
      <c r="E74" s="16"/>
      <c r="F74" s="16"/>
      <c r="G74" s="32" t="s">
        <v>76</v>
      </c>
      <c r="J74" s="70">
        <v>1745</v>
      </c>
      <c r="K74" s="71"/>
      <c r="L74" s="71"/>
      <c r="M74" s="71"/>
      <c r="N74" s="71"/>
      <c r="O74" s="71"/>
      <c r="P74" s="71"/>
      <c r="Q74" s="70"/>
      <c r="R74" s="70"/>
      <c r="S74" s="70"/>
      <c r="T74" s="4"/>
      <c r="U74" s="4"/>
    </row>
    <row r="75" spans="2:84" s="32" customFormat="1" ht="15.75" hidden="1" customHeight="1" x14ac:dyDescent="0.25">
      <c r="C75" s="33"/>
      <c r="D75" s="16"/>
      <c r="E75" s="16"/>
      <c r="F75" s="16"/>
      <c r="G75" s="32" t="s">
        <v>77</v>
      </c>
      <c r="J75" s="70">
        <v>710</v>
      </c>
      <c r="K75" s="71"/>
      <c r="L75" s="71"/>
      <c r="M75" s="71"/>
      <c r="N75" s="71"/>
      <c r="O75" s="71"/>
      <c r="P75" s="71"/>
      <c r="Q75" s="70"/>
      <c r="R75" s="70"/>
      <c r="S75" s="70"/>
      <c r="T75" s="4"/>
      <c r="U75" s="4"/>
    </row>
    <row r="76" spans="2:84" s="32" customFormat="1" ht="15.75" hidden="1" customHeight="1" x14ac:dyDescent="0.25">
      <c r="C76" s="33"/>
      <c r="D76" s="16"/>
      <c r="E76" s="16"/>
      <c r="F76" s="16"/>
      <c r="G76" s="32" t="s">
        <v>78</v>
      </c>
      <c r="J76" s="70">
        <v>367</v>
      </c>
      <c r="K76" s="71"/>
      <c r="L76" s="71"/>
      <c r="M76" s="71"/>
      <c r="N76" s="71"/>
      <c r="O76" s="71"/>
      <c r="P76" s="71"/>
      <c r="Q76" s="70"/>
      <c r="R76" s="70"/>
      <c r="S76" s="70"/>
      <c r="T76" s="4"/>
      <c r="U76" s="4"/>
    </row>
    <row r="77" spans="2:84" s="32" customFormat="1" ht="15.75" hidden="1" customHeight="1" x14ac:dyDescent="0.25">
      <c r="C77" s="33"/>
      <c r="D77" s="16"/>
      <c r="E77" s="16"/>
      <c r="F77" s="16" t="s">
        <v>79</v>
      </c>
      <c r="J77" s="62"/>
      <c r="K77" s="62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2:84" s="32" customFormat="1" ht="15.75" hidden="1" customHeight="1" x14ac:dyDescent="0.25">
      <c r="C78" s="33"/>
      <c r="D78" s="16"/>
      <c r="E78" s="16"/>
      <c r="F78" s="16"/>
      <c r="G78" s="32" t="s">
        <v>74</v>
      </c>
      <c r="J78" s="62">
        <v>270</v>
      </c>
      <c r="K78" s="71"/>
      <c r="L78" s="71"/>
      <c r="M78" s="71"/>
      <c r="N78" s="71"/>
      <c r="O78" s="71"/>
      <c r="P78" s="71"/>
      <c r="Q78" s="70"/>
      <c r="R78" s="70"/>
      <c r="S78" s="70"/>
      <c r="T78" s="4"/>
      <c r="U78" s="4"/>
    </row>
    <row r="79" spans="2:84" s="32" customFormat="1" ht="15.75" hidden="1" customHeight="1" x14ac:dyDescent="0.25">
      <c r="C79" s="33"/>
      <c r="D79" s="16"/>
      <c r="E79" s="16"/>
      <c r="F79" s="16"/>
      <c r="G79" s="32" t="s">
        <v>75</v>
      </c>
      <c r="J79" s="62">
        <v>6300</v>
      </c>
      <c r="K79" s="71"/>
      <c r="L79" s="71"/>
      <c r="M79" s="71"/>
      <c r="N79" s="71"/>
      <c r="O79" s="71"/>
      <c r="P79" s="71"/>
      <c r="Q79" s="70"/>
      <c r="R79" s="70"/>
      <c r="S79" s="70"/>
      <c r="T79" s="4"/>
      <c r="U79" s="4"/>
    </row>
    <row r="80" spans="2:84" s="32" customFormat="1" ht="15.75" hidden="1" customHeight="1" x14ac:dyDescent="0.25">
      <c r="C80" s="33"/>
      <c r="D80" s="16"/>
      <c r="E80" s="16"/>
      <c r="F80" s="16"/>
      <c r="G80" s="32" t="s">
        <v>77</v>
      </c>
      <c r="J80" s="62">
        <v>20</v>
      </c>
      <c r="K80" s="71"/>
      <c r="L80" s="71"/>
      <c r="M80" s="71"/>
      <c r="N80" s="71"/>
      <c r="O80" s="71"/>
      <c r="P80" s="71"/>
      <c r="Q80" s="70"/>
      <c r="R80" s="70"/>
      <c r="S80" s="70"/>
      <c r="T80" s="4"/>
      <c r="U80" s="4"/>
    </row>
    <row r="81" spans="3:21" s="32" customFormat="1" ht="15.75" hidden="1" customHeight="1" x14ac:dyDescent="0.25">
      <c r="C81" s="33"/>
      <c r="D81" s="16"/>
      <c r="E81" s="16"/>
      <c r="F81" s="16"/>
      <c r="G81" s="32" t="s">
        <v>78</v>
      </c>
      <c r="J81" s="62">
        <v>16</v>
      </c>
      <c r="K81" s="71"/>
      <c r="L81" s="71"/>
      <c r="M81" s="71"/>
      <c r="N81" s="71"/>
      <c r="O81" s="71"/>
      <c r="P81" s="71"/>
      <c r="Q81" s="70"/>
      <c r="R81" s="70"/>
      <c r="S81" s="70"/>
      <c r="T81" s="4"/>
      <c r="U81" s="4"/>
    </row>
    <row r="82" spans="3:21" s="32" customFormat="1" ht="15.75" hidden="1" customHeight="1" x14ac:dyDescent="0.25">
      <c r="C82" s="33"/>
      <c r="D82" s="16"/>
      <c r="E82" s="16"/>
      <c r="F82" s="16" t="s">
        <v>80</v>
      </c>
      <c r="J82" s="62"/>
      <c r="K82" s="62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3:21" s="32" customFormat="1" ht="15.75" hidden="1" customHeight="1" x14ac:dyDescent="0.25">
      <c r="C83" s="33"/>
      <c r="D83" s="16"/>
      <c r="E83" s="16"/>
      <c r="F83" s="16"/>
      <c r="G83" s="32" t="s">
        <v>74</v>
      </c>
      <c r="J83" s="70">
        <v>6126</v>
      </c>
      <c r="K83" s="71"/>
      <c r="L83" s="71"/>
      <c r="M83" s="71"/>
      <c r="N83" s="71"/>
      <c r="O83" s="71"/>
      <c r="P83" s="71"/>
      <c r="Q83" s="70"/>
      <c r="R83" s="70"/>
      <c r="S83" s="70"/>
      <c r="T83" s="4"/>
      <c r="U83" s="4"/>
    </row>
    <row r="84" spans="3:21" s="32" customFormat="1" ht="15.75" hidden="1" customHeight="1" x14ac:dyDescent="0.25">
      <c r="C84" s="33"/>
      <c r="D84" s="16"/>
      <c r="E84" s="16"/>
      <c r="F84" s="16"/>
      <c r="G84" s="32" t="s">
        <v>75</v>
      </c>
      <c r="J84" s="70">
        <v>1004</v>
      </c>
      <c r="K84" s="71"/>
      <c r="L84" s="71"/>
      <c r="M84" s="71"/>
      <c r="N84" s="71"/>
      <c r="O84" s="71"/>
      <c r="P84" s="71"/>
      <c r="Q84" s="70"/>
      <c r="R84" s="70"/>
      <c r="S84" s="70"/>
      <c r="T84" s="4"/>
      <c r="U84" s="4"/>
    </row>
    <row r="85" spans="3:21" s="32" customFormat="1" ht="15.75" hidden="1" customHeight="1" x14ac:dyDescent="0.25">
      <c r="C85" s="33"/>
      <c r="D85" s="16"/>
      <c r="E85" s="16"/>
      <c r="F85" s="16"/>
      <c r="G85" s="32" t="s">
        <v>76</v>
      </c>
      <c r="J85" s="70">
        <v>153</v>
      </c>
      <c r="K85" s="71"/>
      <c r="L85" s="71"/>
      <c r="M85" s="71"/>
      <c r="N85" s="71"/>
      <c r="O85" s="71"/>
      <c r="P85" s="71"/>
      <c r="Q85" s="70"/>
      <c r="R85" s="70"/>
      <c r="S85" s="70"/>
      <c r="T85" s="4"/>
      <c r="U85" s="4"/>
    </row>
    <row r="86" spans="3:21" s="32" customFormat="1" ht="15.75" hidden="1" customHeight="1" x14ac:dyDescent="0.25">
      <c r="C86" s="33"/>
      <c r="D86" s="16"/>
      <c r="E86" s="16"/>
      <c r="F86" s="16"/>
      <c r="G86" s="32" t="s">
        <v>78</v>
      </c>
      <c r="J86" s="70">
        <v>141</v>
      </c>
      <c r="K86" s="71"/>
      <c r="L86" s="71"/>
      <c r="M86" s="71"/>
      <c r="N86" s="71"/>
      <c r="O86" s="71"/>
      <c r="P86" s="71"/>
      <c r="Q86" s="70"/>
      <c r="R86" s="70"/>
      <c r="S86" s="70"/>
      <c r="T86" s="4"/>
      <c r="U86" s="4"/>
    </row>
    <row r="87" spans="3:21" s="32" customFormat="1" ht="15.75" hidden="1" customHeight="1" x14ac:dyDescent="0.25">
      <c r="C87" s="33"/>
      <c r="D87" s="16"/>
      <c r="E87" s="16"/>
      <c r="F87" s="16" t="s">
        <v>81</v>
      </c>
      <c r="J87" s="62"/>
      <c r="K87" s="62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3:21" s="32" customFormat="1" ht="15.75" hidden="1" customHeight="1" x14ac:dyDescent="0.25">
      <c r="C88" s="33"/>
      <c r="D88" s="16"/>
      <c r="E88" s="16"/>
      <c r="F88" s="16"/>
      <c r="G88" s="32" t="s">
        <v>76</v>
      </c>
      <c r="J88" s="62">
        <v>1337</v>
      </c>
      <c r="K88" s="71"/>
      <c r="L88" s="71"/>
      <c r="M88" s="71"/>
      <c r="N88" s="71"/>
      <c r="O88" s="71"/>
      <c r="P88" s="71"/>
      <c r="Q88" s="70"/>
      <c r="R88" s="70"/>
      <c r="S88" s="70"/>
      <c r="T88" s="4"/>
      <c r="U88" s="4"/>
    </row>
    <row r="89" spans="3:21" s="32" customFormat="1" ht="15.75" hidden="1" customHeight="1" x14ac:dyDescent="0.25">
      <c r="C89" s="33"/>
      <c r="D89" s="16"/>
      <c r="E89" s="16"/>
      <c r="F89" s="16"/>
      <c r="G89" s="32" t="s">
        <v>77</v>
      </c>
      <c r="J89" s="62">
        <v>530</v>
      </c>
      <c r="K89" s="71"/>
      <c r="L89" s="71"/>
      <c r="M89" s="71"/>
      <c r="N89" s="71"/>
      <c r="O89" s="71"/>
      <c r="P89" s="71"/>
      <c r="Q89" s="70"/>
      <c r="R89" s="70"/>
      <c r="S89" s="70"/>
      <c r="T89" s="4"/>
      <c r="U89" s="4"/>
    </row>
    <row r="90" spans="3:21" s="32" customFormat="1" ht="15.75" hidden="1" customHeight="1" x14ac:dyDescent="0.25">
      <c r="C90" s="33"/>
      <c r="D90" s="16"/>
      <c r="E90" s="16"/>
      <c r="F90" s="16"/>
      <c r="G90" s="32" t="s">
        <v>78</v>
      </c>
      <c r="J90" s="62">
        <v>80</v>
      </c>
      <c r="K90" s="71"/>
      <c r="L90" s="71"/>
      <c r="M90" s="71"/>
      <c r="N90" s="71"/>
      <c r="O90" s="71"/>
      <c r="P90" s="71"/>
      <c r="Q90" s="70"/>
      <c r="R90" s="70"/>
      <c r="S90" s="70"/>
      <c r="T90" s="4"/>
      <c r="U90" s="4"/>
    </row>
    <row r="91" spans="3:21" s="32" customFormat="1" ht="15.75" hidden="1" customHeight="1" x14ac:dyDescent="0.25">
      <c r="C91" s="33"/>
      <c r="D91" s="16"/>
      <c r="E91" s="16"/>
      <c r="F91" s="16" t="s">
        <v>82</v>
      </c>
      <c r="J91" s="65"/>
      <c r="K91" s="65"/>
      <c r="L91" s="65"/>
      <c r="M91" s="65"/>
      <c r="N91" s="65"/>
      <c r="O91" s="65"/>
      <c r="P91" s="65"/>
      <c r="Q91" s="4"/>
      <c r="R91" s="4"/>
      <c r="S91" s="4"/>
      <c r="T91" s="4"/>
      <c r="U91" s="4"/>
    </row>
    <row r="92" spans="3:21" s="32" customFormat="1" ht="15.75" hidden="1" customHeight="1" x14ac:dyDescent="0.25">
      <c r="C92" s="33"/>
      <c r="D92" s="16"/>
      <c r="E92" s="16"/>
      <c r="F92" s="16"/>
      <c r="G92" s="32" t="s">
        <v>74</v>
      </c>
      <c r="J92" s="62">
        <v>430</v>
      </c>
      <c r="K92" s="71"/>
      <c r="L92" s="72"/>
      <c r="M92" s="72"/>
      <c r="N92" s="72"/>
      <c r="O92" s="72"/>
      <c r="P92" s="72"/>
      <c r="Q92" s="4"/>
      <c r="R92" s="4"/>
      <c r="S92" s="4"/>
      <c r="T92" s="4"/>
      <c r="U92" s="4"/>
    </row>
    <row r="93" spans="3:21" s="32" customFormat="1" ht="15.75" hidden="1" customHeight="1" x14ac:dyDescent="0.25">
      <c r="C93" s="33"/>
      <c r="D93" s="16"/>
      <c r="E93" s="16"/>
      <c r="F93" s="16"/>
      <c r="G93" s="32" t="s">
        <v>75</v>
      </c>
      <c r="J93" s="62">
        <v>1776</v>
      </c>
      <c r="K93" s="71"/>
      <c r="L93" s="72"/>
      <c r="M93" s="72"/>
      <c r="N93" s="72"/>
      <c r="O93" s="72"/>
      <c r="P93" s="72"/>
      <c r="Q93" s="4"/>
      <c r="R93" s="4"/>
      <c r="S93" s="4"/>
      <c r="T93" s="4"/>
      <c r="U93" s="4"/>
    </row>
    <row r="94" spans="3:21" ht="15.75" hidden="1" customHeight="1" x14ac:dyDescent="0.2">
      <c r="G94" s="1" t="s">
        <v>76</v>
      </c>
      <c r="J94" s="4">
        <v>255</v>
      </c>
      <c r="K94" s="71"/>
      <c r="L94" s="72"/>
      <c r="M94" s="72"/>
      <c r="N94" s="72"/>
      <c r="O94" s="72"/>
      <c r="P94" s="72"/>
      <c r="Q94" s="4"/>
      <c r="R94" s="4"/>
      <c r="S94" s="4"/>
    </row>
    <row r="95" spans="3:21" ht="15.75" hidden="1" customHeight="1" x14ac:dyDescent="0.2">
      <c r="G95" s="1" t="s">
        <v>77</v>
      </c>
      <c r="J95" s="4">
        <v>160</v>
      </c>
      <c r="K95" s="71"/>
      <c r="L95" s="71"/>
      <c r="M95" s="71"/>
      <c r="N95" s="71"/>
      <c r="O95" s="71"/>
      <c r="P95" s="71"/>
      <c r="Q95" s="70"/>
      <c r="R95" s="70"/>
      <c r="S95" s="70"/>
    </row>
    <row r="96" spans="3:21" ht="15.75" hidden="1" customHeight="1" x14ac:dyDescent="0.2">
      <c r="G96" s="1" t="s">
        <v>78</v>
      </c>
      <c r="J96" s="4">
        <v>130</v>
      </c>
      <c r="K96" s="71"/>
      <c r="L96" s="71"/>
      <c r="M96" s="71"/>
      <c r="N96" s="71"/>
      <c r="O96" s="71"/>
      <c r="P96" s="71"/>
      <c r="Q96" s="70"/>
      <c r="R96" s="70"/>
      <c r="S96" s="70"/>
    </row>
    <row r="97" spans="2:84" s="30" customFormat="1" ht="15.75" hidden="1" customHeight="1" x14ac:dyDescent="0.25">
      <c r="B97" s="32"/>
      <c r="C97" s="64"/>
      <c r="D97" s="28"/>
      <c r="E97" s="28" t="s">
        <v>83</v>
      </c>
      <c r="F97" s="28"/>
      <c r="J97" s="31"/>
      <c r="K97" s="31"/>
      <c r="L97" s="31"/>
      <c r="M97" s="31"/>
      <c r="N97" s="31"/>
      <c r="O97" s="31"/>
      <c r="P97" s="31"/>
      <c r="Q97" s="4"/>
      <c r="R97" s="4"/>
      <c r="S97" s="4"/>
      <c r="T97" s="4"/>
      <c r="U97" s="4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</row>
    <row r="98" spans="2:84" s="32" customFormat="1" ht="15.75" hidden="1" customHeight="1" x14ac:dyDescent="0.25">
      <c r="C98" s="33"/>
      <c r="D98" s="16"/>
      <c r="E98" s="16"/>
      <c r="F98" s="16" t="s">
        <v>84</v>
      </c>
      <c r="J98" s="62"/>
      <c r="K98" s="62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2:84" s="32" customFormat="1" ht="15.75" hidden="1" customHeight="1" x14ac:dyDescent="0.25">
      <c r="C99" s="33"/>
      <c r="D99" s="16"/>
      <c r="E99" s="16"/>
      <c r="F99" s="16"/>
      <c r="G99" s="32" t="s">
        <v>74</v>
      </c>
      <c r="J99" s="62">
        <v>51</v>
      </c>
      <c r="K99" s="71"/>
      <c r="L99" s="72"/>
      <c r="M99" s="72"/>
      <c r="N99" s="72"/>
      <c r="O99" s="72"/>
      <c r="P99" s="72"/>
      <c r="Q99" s="4"/>
      <c r="R99" s="4"/>
      <c r="S99" s="4"/>
      <c r="T99" s="4"/>
      <c r="U99" s="4"/>
    </row>
    <row r="100" spans="2:84" s="32" customFormat="1" ht="15.75" hidden="1" customHeight="1" x14ac:dyDescent="0.25">
      <c r="C100" s="33"/>
      <c r="D100" s="16"/>
      <c r="E100" s="16"/>
      <c r="F100" s="16"/>
      <c r="G100" s="32" t="s">
        <v>75</v>
      </c>
      <c r="J100" s="70">
        <v>79</v>
      </c>
      <c r="K100" s="71"/>
      <c r="L100" s="72"/>
      <c r="M100" s="72"/>
      <c r="N100" s="72"/>
      <c r="O100" s="72"/>
      <c r="P100" s="72"/>
      <c r="Q100" s="4"/>
      <c r="R100" s="4"/>
      <c r="S100" s="4"/>
      <c r="T100" s="4"/>
      <c r="U100" s="4"/>
    </row>
    <row r="101" spans="2:84" s="32" customFormat="1" ht="15.75" hidden="1" customHeight="1" x14ac:dyDescent="0.25">
      <c r="C101" s="33"/>
      <c r="D101" s="16"/>
      <c r="E101" s="16"/>
      <c r="F101" s="16"/>
      <c r="G101" s="32" t="s">
        <v>85</v>
      </c>
      <c r="J101" s="62">
        <v>52</v>
      </c>
      <c r="K101" s="71"/>
      <c r="L101" s="72"/>
      <c r="M101" s="72"/>
      <c r="N101" s="72"/>
      <c r="O101" s="72"/>
      <c r="P101" s="72"/>
      <c r="Q101" s="4"/>
      <c r="R101" s="4"/>
      <c r="S101" s="4"/>
      <c r="T101" s="4"/>
      <c r="U101" s="4"/>
    </row>
    <row r="102" spans="2:84" s="32" customFormat="1" ht="15.75" hidden="1" customHeight="1" x14ac:dyDescent="0.25">
      <c r="C102" s="33"/>
      <c r="D102" s="16"/>
      <c r="E102" s="16"/>
      <c r="F102" s="16"/>
      <c r="G102" s="32" t="s">
        <v>78</v>
      </c>
      <c r="J102" s="62">
        <v>52</v>
      </c>
      <c r="K102" s="71"/>
      <c r="L102" s="72"/>
      <c r="M102" s="72"/>
      <c r="N102" s="72"/>
      <c r="O102" s="72"/>
      <c r="P102" s="72"/>
      <c r="Q102" s="4"/>
      <c r="R102" s="4"/>
      <c r="S102" s="4"/>
      <c r="T102" s="4"/>
      <c r="U102" s="4"/>
    </row>
    <row r="103" spans="2:84" ht="15.75" hidden="1" customHeight="1" x14ac:dyDescent="0.2">
      <c r="F103" s="3" t="s">
        <v>86</v>
      </c>
    </row>
    <row r="104" spans="2:84" ht="15.75" hidden="1" customHeight="1" x14ac:dyDescent="0.2">
      <c r="G104" s="1" t="s">
        <v>74</v>
      </c>
      <c r="J104" s="73">
        <v>6485</v>
      </c>
      <c r="K104" s="71"/>
      <c r="L104" s="72"/>
      <c r="M104" s="72"/>
      <c r="N104" s="72"/>
      <c r="O104" s="72"/>
      <c r="P104" s="72"/>
      <c r="Q104" s="4"/>
      <c r="R104" s="4"/>
      <c r="S104" s="4"/>
    </row>
    <row r="105" spans="2:84" ht="15.75" hidden="1" customHeight="1" x14ac:dyDescent="0.2">
      <c r="G105" s="1" t="s">
        <v>75</v>
      </c>
      <c r="J105" s="73">
        <v>3892</v>
      </c>
      <c r="K105" s="71"/>
      <c r="L105" s="72"/>
      <c r="M105" s="72"/>
      <c r="N105" s="72"/>
      <c r="O105" s="72"/>
      <c r="P105" s="72"/>
      <c r="Q105" s="4"/>
      <c r="R105" s="4"/>
      <c r="S105" s="4"/>
    </row>
    <row r="106" spans="2:84" ht="15.75" hidden="1" customHeight="1" x14ac:dyDescent="0.2">
      <c r="G106" s="1" t="s">
        <v>85</v>
      </c>
      <c r="J106" s="4">
        <v>162</v>
      </c>
      <c r="K106" s="71"/>
      <c r="L106" s="72"/>
      <c r="M106" s="72"/>
      <c r="N106" s="72"/>
      <c r="O106" s="72"/>
      <c r="P106" s="72"/>
      <c r="Q106" s="4"/>
      <c r="R106" s="4"/>
      <c r="S106" s="4"/>
    </row>
    <row r="107" spans="2:84" ht="15.75" hidden="1" customHeight="1" x14ac:dyDescent="0.2">
      <c r="G107" s="1" t="s">
        <v>78</v>
      </c>
      <c r="J107" s="4">
        <v>149</v>
      </c>
      <c r="K107" s="71"/>
      <c r="L107" s="72"/>
      <c r="M107" s="72"/>
      <c r="N107" s="72"/>
      <c r="O107" s="72"/>
      <c r="P107" s="72"/>
      <c r="Q107" s="4"/>
      <c r="R107" s="4"/>
      <c r="S107" s="4"/>
    </row>
    <row r="108" spans="2:84" s="32" customFormat="1" ht="15.75" hidden="1" customHeight="1" x14ac:dyDescent="0.25">
      <c r="C108" s="33"/>
      <c r="D108" s="16"/>
      <c r="E108" s="16"/>
      <c r="F108" s="16" t="s">
        <v>87</v>
      </c>
      <c r="J108" s="62"/>
      <c r="K108" s="62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2:84" s="32" customFormat="1" ht="15.75" hidden="1" customHeight="1" x14ac:dyDescent="0.25">
      <c r="C109" s="33"/>
      <c r="D109" s="16"/>
      <c r="E109" s="16"/>
      <c r="F109" s="16"/>
      <c r="G109" s="32" t="s">
        <v>74</v>
      </c>
      <c r="J109" s="70">
        <v>12611</v>
      </c>
      <c r="K109" s="71"/>
      <c r="L109" s="72"/>
      <c r="M109" s="72"/>
      <c r="N109" s="72"/>
      <c r="O109" s="72"/>
      <c r="P109" s="72"/>
      <c r="Q109" s="4"/>
      <c r="R109" s="4"/>
      <c r="S109" s="4"/>
      <c r="T109" s="4"/>
      <c r="U109" s="4"/>
    </row>
    <row r="110" spans="2:84" s="32" customFormat="1" ht="15.75" hidden="1" customHeight="1" x14ac:dyDescent="0.25">
      <c r="C110" s="33"/>
      <c r="D110" s="16"/>
      <c r="E110" s="16"/>
      <c r="F110" s="16"/>
      <c r="G110" s="32" t="s">
        <v>75</v>
      </c>
      <c r="J110" s="70">
        <v>4896</v>
      </c>
      <c r="K110" s="71"/>
      <c r="L110" s="72"/>
      <c r="M110" s="72"/>
      <c r="N110" s="72"/>
      <c r="O110" s="72"/>
      <c r="P110" s="72"/>
      <c r="Q110" s="4"/>
      <c r="R110" s="4"/>
      <c r="S110" s="4"/>
      <c r="T110" s="4"/>
      <c r="U110" s="4"/>
    </row>
    <row r="111" spans="2:84" s="32" customFormat="1" ht="15.75" hidden="1" customHeight="1" x14ac:dyDescent="0.25">
      <c r="C111" s="33"/>
      <c r="D111" s="16"/>
      <c r="E111" s="16"/>
      <c r="F111" s="16"/>
      <c r="G111" s="32" t="s">
        <v>85</v>
      </c>
      <c r="J111" s="70">
        <v>311</v>
      </c>
      <c r="K111" s="71"/>
      <c r="L111" s="72"/>
      <c r="M111" s="72"/>
      <c r="N111" s="72"/>
      <c r="O111" s="72"/>
      <c r="P111" s="72"/>
      <c r="Q111" s="4"/>
      <c r="R111" s="4"/>
      <c r="S111" s="4"/>
      <c r="T111" s="4"/>
      <c r="U111" s="4"/>
    </row>
    <row r="112" spans="2:84" s="32" customFormat="1" ht="15.75" hidden="1" customHeight="1" x14ac:dyDescent="0.25">
      <c r="C112" s="33"/>
      <c r="D112" s="16"/>
      <c r="E112" s="16"/>
      <c r="F112" s="16"/>
      <c r="G112" s="32" t="s">
        <v>78</v>
      </c>
      <c r="J112" s="70">
        <v>286</v>
      </c>
      <c r="K112" s="71"/>
      <c r="L112" s="72"/>
      <c r="M112" s="72"/>
      <c r="N112" s="72"/>
      <c r="O112" s="72"/>
      <c r="P112" s="72"/>
      <c r="Q112" s="4"/>
      <c r="R112" s="4"/>
      <c r="S112" s="4"/>
      <c r="T112" s="4"/>
      <c r="U112" s="4"/>
    </row>
    <row r="113" spans="1:84" s="32" customFormat="1" ht="15.75" hidden="1" customHeight="1" x14ac:dyDescent="0.25">
      <c r="A113" s="32" t="s">
        <v>10</v>
      </c>
      <c r="C113" s="33"/>
      <c r="D113" s="16"/>
      <c r="E113" s="16"/>
      <c r="F113" s="16" t="s">
        <v>88</v>
      </c>
      <c r="J113" s="4" t="s">
        <v>89</v>
      </c>
      <c r="K113" s="72"/>
      <c r="L113" s="72"/>
      <c r="M113" s="72"/>
      <c r="N113" s="72"/>
      <c r="O113" s="72"/>
      <c r="P113" s="72"/>
      <c r="Q113" s="4"/>
      <c r="R113" s="4"/>
      <c r="S113" s="4"/>
      <c r="T113" s="4"/>
      <c r="U113" s="4"/>
    </row>
    <row r="114" spans="1:84" s="30" customFormat="1" ht="15.75" customHeight="1" x14ac:dyDescent="0.2">
      <c r="A114" s="24"/>
      <c r="B114" s="16"/>
      <c r="C114" s="26"/>
      <c r="D114" s="26" t="s">
        <v>90</v>
      </c>
      <c r="E114" s="26"/>
      <c r="F114" s="26"/>
      <c r="G114" s="39"/>
      <c r="H114" s="39"/>
      <c r="I114" s="39"/>
      <c r="J114" s="20">
        <v>2019</v>
      </c>
      <c r="K114" s="21">
        <v>2018</v>
      </c>
      <c r="L114" s="21">
        <v>2017</v>
      </c>
      <c r="M114" s="21">
        <v>2016</v>
      </c>
      <c r="N114" s="21">
        <v>2015</v>
      </c>
      <c r="O114" s="5"/>
      <c r="P114" s="5"/>
      <c r="Q114" s="5"/>
      <c r="R114" s="5"/>
      <c r="S114" s="5"/>
      <c r="T114" s="5"/>
      <c r="U114" s="5"/>
      <c r="V114" s="1"/>
      <c r="W114" s="1"/>
      <c r="X114" s="1"/>
      <c r="Y114" s="1"/>
      <c r="Z114" s="1"/>
      <c r="AA114" s="1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</row>
    <row r="115" spans="1:84" s="32" customFormat="1" ht="15.75" customHeight="1" x14ac:dyDescent="0.2">
      <c r="C115" s="33"/>
      <c r="D115" s="16"/>
      <c r="E115" s="16"/>
      <c r="F115" s="16" t="s">
        <v>91</v>
      </c>
      <c r="J115" s="74" t="s">
        <v>92</v>
      </c>
      <c r="K115" s="4" t="s">
        <v>92</v>
      </c>
      <c r="L115" s="4" t="s">
        <v>92</v>
      </c>
      <c r="M115" s="4" t="s">
        <v>92</v>
      </c>
      <c r="N115" s="75" t="s">
        <v>93</v>
      </c>
      <c r="O115" s="5"/>
      <c r="P115" s="5"/>
      <c r="Q115" s="5"/>
      <c r="R115" s="5"/>
      <c r="S115" s="5"/>
      <c r="T115" s="5"/>
      <c r="U115" s="5"/>
      <c r="V115" s="1"/>
      <c r="W115" s="1"/>
      <c r="X115" s="1"/>
      <c r="Y115" s="1"/>
      <c r="Z115" s="1"/>
      <c r="AA115" s="1"/>
    </row>
    <row r="116" spans="1:84" s="30" customFormat="1" ht="15.75" customHeight="1" x14ac:dyDescent="0.2">
      <c r="B116" s="32"/>
      <c r="C116" s="64"/>
      <c r="D116" s="28"/>
      <c r="F116" s="28" t="s">
        <v>94</v>
      </c>
      <c r="J116" s="76"/>
      <c r="K116" s="31"/>
      <c r="L116" s="31"/>
      <c r="M116" s="48"/>
      <c r="N116" s="48"/>
      <c r="O116" s="5"/>
      <c r="P116" s="5"/>
      <c r="Q116" s="5"/>
      <c r="R116" s="5"/>
      <c r="S116" s="5"/>
      <c r="T116" s="5"/>
      <c r="U116" s="5"/>
      <c r="V116" s="1"/>
      <c r="W116" s="1"/>
      <c r="X116" s="1"/>
      <c r="Y116" s="1"/>
      <c r="Z116" s="1"/>
      <c r="AA116" s="1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</row>
    <row r="117" spans="1:84" s="32" customFormat="1" ht="15.75" customHeight="1" x14ac:dyDescent="0.2">
      <c r="C117" s="33"/>
      <c r="D117" s="16"/>
      <c r="E117" s="16"/>
      <c r="G117" s="32" t="s">
        <v>95</v>
      </c>
      <c r="J117" s="4">
        <v>1</v>
      </c>
      <c r="K117" s="4">
        <v>2</v>
      </c>
      <c r="L117" s="4">
        <v>2</v>
      </c>
      <c r="M117" s="77" t="s">
        <v>23</v>
      </c>
      <c r="N117" s="78"/>
      <c r="O117" s="5"/>
      <c r="P117" s="5"/>
      <c r="Q117" s="5"/>
      <c r="R117" s="5"/>
      <c r="S117" s="5"/>
      <c r="T117" s="5"/>
      <c r="U117" s="5"/>
      <c r="V117" s="1"/>
      <c r="W117" s="1"/>
      <c r="X117" s="1"/>
      <c r="Y117" s="1"/>
      <c r="Z117" s="1"/>
      <c r="AA117" s="1"/>
    </row>
    <row r="118" spans="1:84" s="32" customFormat="1" ht="15.75" customHeight="1" x14ac:dyDescent="0.2">
      <c r="C118" s="33"/>
      <c r="D118" s="16"/>
      <c r="E118" s="16"/>
      <c r="G118" s="32" t="s">
        <v>96</v>
      </c>
      <c r="J118" s="4">
        <v>16</v>
      </c>
      <c r="K118" s="4">
        <v>7</v>
      </c>
      <c r="L118" s="4">
        <v>6</v>
      </c>
      <c r="M118" s="36" t="s">
        <v>97</v>
      </c>
      <c r="N118" s="36"/>
      <c r="O118" s="5"/>
      <c r="P118" s="5"/>
      <c r="Q118" s="5"/>
      <c r="R118" s="5"/>
      <c r="S118" s="5"/>
      <c r="T118" s="5"/>
      <c r="U118" s="5"/>
      <c r="V118" s="1"/>
      <c r="W118" s="1"/>
      <c r="X118" s="1"/>
      <c r="Y118" s="1"/>
      <c r="Z118" s="1"/>
      <c r="AA118" s="1"/>
    </row>
    <row r="119" spans="1:84" s="30" customFormat="1" ht="15.75" customHeight="1" x14ac:dyDescent="0.2">
      <c r="A119" s="24"/>
      <c r="B119" s="16"/>
      <c r="C119" s="26"/>
      <c r="D119" s="26" t="s">
        <v>98</v>
      </c>
      <c r="E119" s="26"/>
      <c r="F119" s="26"/>
      <c r="G119" s="39"/>
      <c r="H119" s="39"/>
      <c r="I119" s="39"/>
      <c r="J119" s="20">
        <v>2019</v>
      </c>
      <c r="K119" s="21">
        <v>2018</v>
      </c>
      <c r="L119" s="21">
        <v>2017</v>
      </c>
      <c r="M119" s="21">
        <v>2016</v>
      </c>
      <c r="N119" s="21">
        <v>2015</v>
      </c>
      <c r="O119" s="5"/>
      <c r="P119" s="5"/>
      <c r="Q119" s="5"/>
      <c r="R119" s="5"/>
      <c r="S119" s="5"/>
      <c r="T119" s="5"/>
      <c r="U119" s="5"/>
      <c r="V119" s="1"/>
      <c r="W119" s="1"/>
      <c r="X119" s="1"/>
      <c r="Y119" s="1"/>
      <c r="Z119" s="1"/>
      <c r="AA119" s="1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</row>
    <row r="120" spans="1:84" s="32" customFormat="1" ht="15.75" customHeight="1" x14ac:dyDescent="0.2">
      <c r="A120" s="38" t="s">
        <v>16</v>
      </c>
      <c r="C120" s="33"/>
      <c r="D120" s="16"/>
      <c r="E120" s="16"/>
      <c r="F120" s="16" t="s">
        <v>99</v>
      </c>
      <c r="G120" s="16"/>
      <c r="J120" s="62">
        <v>42</v>
      </c>
      <c r="K120" s="62">
        <v>41</v>
      </c>
      <c r="L120" s="62">
        <v>64</v>
      </c>
      <c r="M120" s="62">
        <v>48</v>
      </c>
      <c r="N120" s="62">
        <v>72</v>
      </c>
      <c r="O120" s="5"/>
      <c r="P120" s="5"/>
      <c r="Q120" s="5"/>
      <c r="R120" s="5"/>
      <c r="S120" s="5"/>
      <c r="T120" s="5"/>
      <c r="U120" s="5"/>
      <c r="V120" s="1"/>
      <c r="W120" s="1"/>
      <c r="X120" s="1"/>
      <c r="Y120" s="1"/>
      <c r="Z120" s="1"/>
      <c r="AA120" s="1"/>
    </row>
    <row r="121" spans="1:84" s="32" customFormat="1" ht="15.75" customHeight="1" x14ac:dyDescent="0.2">
      <c r="A121" s="16"/>
      <c r="B121" s="16"/>
      <c r="C121" s="79"/>
      <c r="D121" s="16"/>
      <c r="E121" s="16"/>
      <c r="F121" s="16"/>
      <c r="H121" s="32" t="s">
        <v>100</v>
      </c>
      <c r="J121" s="62">
        <v>10</v>
      </c>
      <c r="K121" s="62">
        <v>7</v>
      </c>
      <c r="L121" s="62">
        <v>10</v>
      </c>
      <c r="M121" s="62">
        <v>10</v>
      </c>
      <c r="N121" s="62">
        <v>10</v>
      </c>
      <c r="O121" s="5"/>
      <c r="P121" s="5"/>
      <c r="Q121" s="5"/>
      <c r="R121" s="5"/>
      <c r="S121" s="5"/>
      <c r="T121" s="5"/>
      <c r="U121" s="5"/>
      <c r="V121" s="1"/>
      <c r="W121" s="1"/>
      <c r="X121" s="1"/>
      <c r="Y121" s="1"/>
      <c r="Z121" s="1"/>
      <c r="AA121" s="1"/>
    </row>
    <row r="122" spans="1:84" s="32" customFormat="1" ht="15.75" customHeight="1" x14ac:dyDescent="0.2">
      <c r="C122" s="33"/>
      <c r="D122" s="16"/>
      <c r="E122" s="16"/>
      <c r="F122" s="16"/>
      <c r="H122" s="32" t="s">
        <v>101</v>
      </c>
      <c r="J122" s="62" t="s">
        <v>102</v>
      </c>
      <c r="K122" s="62" t="s">
        <v>103</v>
      </c>
      <c r="L122" s="62" t="s">
        <v>104</v>
      </c>
      <c r="M122" s="62" t="s">
        <v>105</v>
      </c>
      <c r="N122" s="62" t="s">
        <v>106</v>
      </c>
      <c r="O122" s="5"/>
      <c r="P122" s="5"/>
      <c r="Q122" s="5"/>
      <c r="R122" s="5"/>
      <c r="S122" s="5"/>
      <c r="T122" s="5"/>
      <c r="U122" s="5"/>
      <c r="V122" s="1"/>
      <c r="W122" s="1"/>
      <c r="X122" s="1"/>
      <c r="Y122" s="1"/>
      <c r="Z122" s="1"/>
      <c r="AA122" s="1"/>
    </row>
    <row r="123" spans="1:84" s="32" customFormat="1" ht="15.75" customHeight="1" x14ac:dyDescent="0.2">
      <c r="C123" s="33"/>
      <c r="D123" s="16"/>
      <c r="E123" s="16"/>
      <c r="F123" s="16"/>
      <c r="H123" s="32" t="s">
        <v>107</v>
      </c>
      <c r="J123" s="62">
        <v>47</v>
      </c>
      <c r="K123" s="62">
        <v>15</v>
      </c>
      <c r="L123" s="62">
        <v>4</v>
      </c>
      <c r="M123" s="62">
        <v>2</v>
      </c>
      <c r="N123" s="62">
        <v>2</v>
      </c>
      <c r="O123" s="5"/>
      <c r="P123" s="5"/>
      <c r="Q123" s="5"/>
      <c r="R123" s="5"/>
      <c r="S123" s="5"/>
      <c r="T123" s="5"/>
      <c r="U123" s="5"/>
      <c r="V123" s="1"/>
      <c r="W123" s="1"/>
      <c r="X123" s="1"/>
      <c r="Y123" s="1"/>
      <c r="Z123" s="1"/>
      <c r="AA123" s="1"/>
    </row>
    <row r="124" spans="1:84" s="32" customFormat="1" ht="15.75" customHeight="1" x14ac:dyDescent="0.2">
      <c r="C124" s="33"/>
      <c r="D124" s="16"/>
      <c r="E124" s="16"/>
      <c r="F124" s="16"/>
      <c r="H124" s="32" t="s">
        <v>108</v>
      </c>
      <c r="J124" s="62" t="s">
        <v>109</v>
      </c>
      <c r="K124" s="62" t="s">
        <v>110</v>
      </c>
      <c r="L124" s="62" t="s">
        <v>111</v>
      </c>
      <c r="M124" s="62" t="s">
        <v>112</v>
      </c>
      <c r="N124" s="62" t="s">
        <v>113</v>
      </c>
      <c r="O124" s="5"/>
      <c r="P124" s="5"/>
      <c r="Q124" s="5"/>
      <c r="R124" s="5"/>
      <c r="S124" s="5"/>
      <c r="T124" s="5"/>
      <c r="U124" s="5"/>
      <c r="V124" s="1"/>
      <c r="W124" s="1"/>
      <c r="X124" s="1"/>
      <c r="Y124" s="1"/>
      <c r="Z124" s="1"/>
      <c r="AA124" s="1"/>
    </row>
    <row r="125" spans="1:84" s="32" customFormat="1" ht="15.75" customHeight="1" x14ac:dyDescent="0.2">
      <c r="C125" s="33"/>
      <c r="D125" s="16"/>
      <c r="E125" s="16"/>
      <c r="F125" s="16"/>
      <c r="H125" s="32" t="s">
        <v>114</v>
      </c>
      <c r="J125" s="62">
        <v>222</v>
      </c>
      <c r="K125" s="62">
        <v>171</v>
      </c>
      <c r="L125" s="62">
        <v>126</v>
      </c>
      <c r="M125" s="62">
        <v>119</v>
      </c>
      <c r="N125" s="62">
        <v>88</v>
      </c>
      <c r="O125" s="5"/>
      <c r="P125" s="5"/>
      <c r="Q125" s="5"/>
      <c r="R125" s="5"/>
      <c r="S125" s="5"/>
      <c r="T125" s="5"/>
      <c r="U125" s="5"/>
      <c r="V125" s="1"/>
      <c r="W125" s="1"/>
      <c r="X125" s="1"/>
      <c r="Y125" s="1"/>
      <c r="Z125" s="1"/>
      <c r="AA125" s="1"/>
    </row>
    <row r="126" spans="1:84" s="32" customFormat="1" ht="15.75" customHeight="1" x14ac:dyDescent="0.2">
      <c r="C126" s="33"/>
      <c r="D126" s="16"/>
      <c r="E126" s="16"/>
      <c r="F126" s="16"/>
      <c r="H126" s="32" t="s">
        <v>115</v>
      </c>
      <c r="J126" s="62" t="s">
        <v>116</v>
      </c>
      <c r="K126" s="62" t="s">
        <v>117</v>
      </c>
      <c r="L126" s="62" t="s">
        <v>118</v>
      </c>
      <c r="M126" s="62" t="s">
        <v>119</v>
      </c>
      <c r="N126" s="62" t="s">
        <v>120</v>
      </c>
      <c r="O126" s="5"/>
      <c r="P126" s="5"/>
      <c r="Q126" s="5"/>
      <c r="R126" s="5"/>
      <c r="S126" s="5"/>
      <c r="T126" s="5"/>
      <c r="U126" s="5"/>
      <c r="V126" s="1"/>
      <c r="W126" s="1"/>
      <c r="X126" s="1"/>
      <c r="Y126" s="1"/>
      <c r="Z126" s="1"/>
      <c r="AA126" s="1"/>
    </row>
    <row r="127" spans="1:84" s="32" customFormat="1" ht="15.75" customHeight="1" x14ac:dyDescent="0.2">
      <c r="C127" s="33"/>
      <c r="D127" s="16"/>
      <c r="E127" s="16"/>
      <c r="F127" s="16"/>
      <c r="H127" s="32" t="s">
        <v>121</v>
      </c>
      <c r="J127" s="62">
        <v>20</v>
      </c>
      <c r="K127" s="62">
        <v>11</v>
      </c>
      <c r="L127" s="62">
        <v>45</v>
      </c>
      <c r="M127" s="62">
        <v>35</v>
      </c>
      <c r="N127" s="62">
        <v>31</v>
      </c>
      <c r="O127" s="5"/>
      <c r="P127" s="5"/>
      <c r="Q127" s="5"/>
      <c r="R127" s="5"/>
      <c r="S127" s="5"/>
      <c r="T127" s="5"/>
      <c r="U127" s="5"/>
      <c r="V127" s="1"/>
      <c r="W127" s="1"/>
      <c r="X127" s="1"/>
      <c r="Y127" s="1"/>
      <c r="Z127" s="1"/>
      <c r="AA127" s="1"/>
    </row>
    <row r="128" spans="1:84" s="32" customFormat="1" ht="15.75" customHeight="1" x14ac:dyDescent="0.2">
      <c r="C128" s="33"/>
      <c r="D128" s="16"/>
      <c r="E128" s="16"/>
      <c r="F128" s="16" t="s">
        <v>122</v>
      </c>
      <c r="J128" s="70"/>
      <c r="K128" s="70"/>
      <c r="L128" s="70"/>
      <c r="M128" s="70"/>
      <c r="N128" s="70"/>
      <c r="O128" s="5"/>
      <c r="P128" s="5"/>
      <c r="Q128" s="5"/>
      <c r="R128" s="5"/>
      <c r="S128" s="5"/>
      <c r="T128" s="5"/>
      <c r="U128" s="5"/>
      <c r="V128" s="1"/>
      <c r="W128" s="1"/>
      <c r="X128" s="1"/>
      <c r="Y128" s="1"/>
      <c r="Z128" s="1"/>
      <c r="AA128" s="1"/>
    </row>
    <row r="129" spans="1:251" s="32" customFormat="1" ht="15.75" customHeight="1" x14ac:dyDescent="0.2">
      <c r="C129" s="33"/>
      <c r="D129" s="16"/>
      <c r="E129" s="16"/>
      <c r="F129" s="16"/>
      <c r="G129" s="32" t="s">
        <v>123</v>
      </c>
      <c r="J129" s="62" t="s">
        <v>124</v>
      </c>
      <c r="K129" s="62" t="s">
        <v>125</v>
      </c>
      <c r="L129" s="62" t="s">
        <v>126</v>
      </c>
      <c r="M129" s="62" t="s">
        <v>127</v>
      </c>
      <c r="N129" s="62" t="s">
        <v>128</v>
      </c>
      <c r="O129" s="5"/>
      <c r="P129" s="5"/>
      <c r="Q129" s="5"/>
      <c r="R129" s="5"/>
      <c r="S129" s="5"/>
      <c r="T129" s="5"/>
      <c r="U129" s="5"/>
      <c r="V129" s="1"/>
      <c r="W129" s="1"/>
      <c r="X129" s="1"/>
      <c r="Y129" s="1"/>
      <c r="Z129" s="1"/>
      <c r="AA129" s="1"/>
    </row>
    <row r="130" spans="1:251" s="32" customFormat="1" ht="15.75" customHeight="1" x14ac:dyDescent="0.2">
      <c r="C130" s="33"/>
      <c r="D130" s="16"/>
      <c r="E130" s="16"/>
      <c r="F130" s="16"/>
      <c r="G130" s="32" t="s">
        <v>129</v>
      </c>
      <c r="J130" s="62" t="s">
        <v>130</v>
      </c>
      <c r="K130" s="62" t="s">
        <v>131</v>
      </c>
      <c r="L130" s="62" t="s">
        <v>132</v>
      </c>
      <c r="M130" s="62" t="s">
        <v>133</v>
      </c>
      <c r="N130" s="62" t="s">
        <v>134</v>
      </c>
      <c r="O130" s="5"/>
      <c r="P130" s="5"/>
      <c r="Q130" s="5"/>
      <c r="R130" s="5"/>
      <c r="S130" s="5"/>
      <c r="T130" s="5"/>
      <c r="U130" s="5"/>
      <c r="V130" s="1"/>
      <c r="W130" s="1"/>
      <c r="X130" s="1"/>
      <c r="Y130" s="1"/>
      <c r="Z130" s="1"/>
      <c r="AA130" s="1"/>
    </row>
    <row r="131" spans="1:251" s="32" customFormat="1" ht="15.75" customHeight="1" x14ac:dyDescent="0.2">
      <c r="C131" s="33"/>
      <c r="D131" s="16"/>
      <c r="E131" s="16"/>
      <c r="F131" s="16" t="s">
        <v>135</v>
      </c>
      <c r="J131" s="62"/>
      <c r="K131" s="62"/>
      <c r="L131" s="62"/>
      <c r="M131" s="62"/>
      <c r="N131" s="62"/>
      <c r="O131" s="5"/>
      <c r="P131" s="5"/>
      <c r="Q131" s="5"/>
      <c r="R131" s="5"/>
      <c r="S131" s="5"/>
      <c r="T131" s="5"/>
      <c r="U131" s="5"/>
      <c r="V131" s="1"/>
      <c r="W131" s="1"/>
      <c r="X131" s="1"/>
      <c r="Y131" s="1"/>
      <c r="Z131" s="1"/>
      <c r="AA131" s="1"/>
    </row>
    <row r="132" spans="1:251" s="32" customFormat="1" ht="15.75" customHeight="1" x14ac:dyDescent="0.2">
      <c r="C132" s="33"/>
      <c r="D132" s="16"/>
      <c r="E132" s="16"/>
      <c r="F132" s="16"/>
      <c r="G132" s="32" t="s">
        <v>136</v>
      </c>
      <c r="J132" s="62" t="s">
        <v>137</v>
      </c>
      <c r="K132" s="62" t="s">
        <v>138</v>
      </c>
      <c r="L132" s="62" t="s">
        <v>139</v>
      </c>
      <c r="M132" s="62" t="s">
        <v>140</v>
      </c>
      <c r="N132" s="62" t="s">
        <v>141</v>
      </c>
      <c r="O132" s="5"/>
      <c r="P132" s="5"/>
      <c r="Q132" s="5"/>
      <c r="R132" s="5"/>
      <c r="S132" s="5"/>
      <c r="T132" s="5"/>
      <c r="U132" s="5"/>
      <c r="V132" s="1"/>
      <c r="W132" s="1"/>
      <c r="X132" s="1"/>
      <c r="Y132" s="1"/>
      <c r="Z132" s="1"/>
      <c r="AA132" s="1"/>
    </row>
    <row r="133" spans="1:251" s="32" customFormat="1" ht="15.75" customHeight="1" x14ac:dyDescent="0.2">
      <c r="A133" s="80"/>
      <c r="B133" s="81"/>
      <c r="C133" s="33"/>
      <c r="D133" s="16"/>
      <c r="E133" s="82"/>
      <c r="F133" s="16"/>
      <c r="G133" s="83" t="s">
        <v>114</v>
      </c>
      <c r="H133" s="81"/>
      <c r="I133" s="81"/>
      <c r="J133" s="62">
        <v>23</v>
      </c>
      <c r="K133" s="62">
        <v>21</v>
      </c>
      <c r="L133" s="62">
        <v>6</v>
      </c>
      <c r="M133" s="62">
        <v>5</v>
      </c>
      <c r="N133" s="62">
        <v>1</v>
      </c>
      <c r="O133" s="5"/>
      <c r="P133" s="5"/>
      <c r="Q133" s="5"/>
      <c r="R133" s="5"/>
      <c r="S133" s="5"/>
      <c r="T133" s="5"/>
      <c r="U133" s="5"/>
      <c r="V133" s="1"/>
      <c r="W133" s="1"/>
      <c r="X133" s="1"/>
      <c r="Y133" s="1"/>
      <c r="Z133" s="1"/>
      <c r="AA133" s="1"/>
    </row>
    <row r="134" spans="1:251" s="32" customFormat="1" ht="15.75" customHeight="1" x14ac:dyDescent="0.2">
      <c r="C134" s="33"/>
      <c r="D134" s="16"/>
      <c r="E134" s="16"/>
      <c r="F134" s="16"/>
      <c r="G134" s="32" t="s">
        <v>142</v>
      </c>
      <c r="J134" s="62">
        <v>450</v>
      </c>
      <c r="K134" s="62">
        <v>21</v>
      </c>
      <c r="L134" s="62">
        <v>6</v>
      </c>
      <c r="M134" s="62">
        <v>5</v>
      </c>
      <c r="N134" s="62">
        <v>1</v>
      </c>
      <c r="O134" s="5"/>
      <c r="P134" s="5"/>
      <c r="Q134" s="5"/>
      <c r="R134" s="5"/>
      <c r="S134" s="5"/>
      <c r="T134" s="5"/>
      <c r="U134" s="5"/>
      <c r="V134" s="1"/>
      <c r="W134" s="1"/>
      <c r="X134" s="1"/>
      <c r="Y134" s="1"/>
      <c r="Z134" s="1"/>
      <c r="AA134" s="1"/>
    </row>
    <row r="135" spans="1:251" s="32" customFormat="1" ht="15.75" customHeight="1" x14ac:dyDescent="0.2">
      <c r="C135" s="33"/>
      <c r="D135" s="16"/>
      <c r="E135" s="16"/>
      <c r="F135" s="16" t="s">
        <v>143</v>
      </c>
      <c r="J135" s="62" t="s">
        <v>144</v>
      </c>
      <c r="K135" s="70" t="s">
        <v>144</v>
      </c>
      <c r="L135" s="70" t="s">
        <v>144</v>
      </c>
      <c r="M135" s="70" t="s">
        <v>144</v>
      </c>
      <c r="N135" s="70" t="s">
        <v>144</v>
      </c>
      <c r="O135" s="5"/>
      <c r="P135" s="5"/>
      <c r="Q135" s="5"/>
      <c r="R135" s="5"/>
      <c r="S135" s="5"/>
      <c r="T135" s="5"/>
      <c r="U135" s="5"/>
      <c r="V135" s="1"/>
      <c r="W135" s="1"/>
      <c r="X135" s="1"/>
      <c r="Y135" s="1"/>
      <c r="Z135" s="1"/>
      <c r="AA135" s="1"/>
    </row>
    <row r="136" spans="1:251" s="32" customFormat="1" ht="14.25" customHeight="1" x14ac:dyDescent="0.2">
      <c r="A136" s="38" t="s">
        <v>16</v>
      </c>
      <c r="C136" s="33"/>
      <c r="D136" s="16"/>
      <c r="E136" s="16"/>
      <c r="F136" s="16" t="s">
        <v>145</v>
      </c>
      <c r="J136" s="84">
        <v>0.03</v>
      </c>
      <c r="K136" s="84">
        <v>1.7000000000000001E-2</v>
      </c>
      <c r="L136" s="84">
        <v>2.5999999999999999E-2</v>
      </c>
      <c r="M136" s="84">
        <v>6.0000000000000001E-3</v>
      </c>
      <c r="N136" s="84">
        <v>1.4E-2</v>
      </c>
      <c r="O136" s="5"/>
      <c r="P136" s="5"/>
      <c r="Q136" s="5"/>
      <c r="R136" s="5"/>
      <c r="S136" s="5"/>
      <c r="T136" s="5"/>
      <c r="U136" s="5"/>
      <c r="V136" s="1"/>
      <c r="W136" s="1"/>
      <c r="X136" s="1"/>
      <c r="Y136" s="1"/>
      <c r="Z136" s="1"/>
      <c r="AA136" s="1"/>
    </row>
    <row r="137" spans="1:251" s="30" customFormat="1" ht="15.75" customHeight="1" x14ac:dyDescent="0.2">
      <c r="B137" s="32"/>
      <c r="C137" s="27"/>
      <c r="D137" s="39"/>
      <c r="E137" s="26" t="s">
        <v>146</v>
      </c>
      <c r="F137" s="26"/>
      <c r="G137" s="39"/>
      <c r="H137" s="39"/>
      <c r="I137" s="39"/>
      <c r="J137" s="20">
        <v>2019</v>
      </c>
      <c r="K137" s="21">
        <v>2018</v>
      </c>
      <c r="L137" s="21">
        <v>2017</v>
      </c>
      <c r="M137" s="21">
        <v>2016</v>
      </c>
      <c r="N137" s="21">
        <v>2015</v>
      </c>
      <c r="O137" s="5"/>
      <c r="P137" s="5"/>
      <c r="Q137" s="5"/>
      <c r="R137" s="5"/>
      <c r="S137" s="5"/>
      <c r="T137" s="5"/>
      <c r="U137" s="5"/>
      <c r="V137" s="1"/>
      <c r="W137" s="1"/>
      <c r="X137" s="1"/>
      <c r="Y137" s="1"/>
      <c r="Z137" s="1"/>
      <c r="AA137" s="1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</row>
    <row r="138" spans="1:251" s="32" customFormat="1" ht="15.75" customHeight="1" x14ac:dyDescent="0.2">
      <c r="C138" s="33"/>
      <c r="D138" s="16"/>
      <c r="E138" s="16"/>
      <c r="F138" s="32" t="s">
        <v>147</v>
      </c>
      <c r="J138" s="62">
        <v>1919254</v>
      </c>
      <c r="K138" s="62">
        <v>1849073</v>
      </c>
      <c r="L138" s="62">
        <v>1697670</v>
      </c>
      <c r="M138" s="62">
        <v>1756615</v>
      </c>
      <c r="N138" s="62">
        <v>1916477</v>
      </c>
      <c r="O138" s="5"/>
      <c r="P138" s="5"/>
      <c r="Q138" s="5"/>
      <c r="R138" s="5"/>
      <c r="S138" s="5"/>
      <c r="T138" s="5"/>
      <c r="U138" s="5"/>
      <c r="V138" s="1"/>
      <c r="W138" s="1"/>
      <c r="X138" s="1"/>
      <c r="Y138" s="1"/>
      <c r="Z138" s="1"/>
      <c r="AA138" s="1"/>
    </row>
    <row r="139" spans="1:251" s="32" customFormat="1" ht="15.75" customHeight="1" x14ac:dyDescent="0.2">
      <c r="C139" s="33"/>
      <c r="D139" s="16"/>
      <c r="E139" s="16"/>
      <c r="F139" s="32" t="s">
        <v>148</v>
      </c>
      <c r="J139" s="62">
        <v>1606388.41</v>
      </c>
      <c r="K139" s="62">
        <v>1036006.27</v>
      </c>
      <c r="L139" s="62">
        <v>1330044.6599999999</v>
      </c>
      <c r="M139" s="62">
        <v>1223631.43</v>
      </c>
      <c r="N139" s="62">
        <v>1225319.8</v>
      </c>
      <c r="O139" s="5"/>
      <c r="P139" s="5"/>
      <c r="Q139" s="5"/>
      <c r="R139" s="5"/>
      <c r="S139" s="5"/>
      <c r="T139" s="5"/>
      <c r="U139" s="5"/>
      <c r="V139" s="1"/>
      <c r="W139" s="1"/>
      <c r="X139" s="1"/>
      <c r="Y139" s="1"/>
      <c r="Z139" s="1"/>
      <c r="AA139" s="1"/>
    </row>
    <row r="140" spans="1:251" s="23" customFormat="1" ht="15.75" customHeight="1" x14ac:dyDescent="0.2">
      <c r="A140" s="15"/>
      <c r="B140" s="16"/>
      <c r="C140" s="17" t="s">
        <v>149</v>
      </c>
      <c r="D140" s="18"/>
      <c r="E140" s="18"/>
      <c r="F140" s="18"/>
      <c r="G140" s="19"/>
      <c r="H140" s="19"/>
      <c r="I140" s="19"/>
      <c r="J140" s="20">
        <v>2019</v>
      </c>
      <c r="K140" s="21">
        <v>2018</v>
      </c>
      <c r="L140" s="21">
        <v>2017</v>
      </c>
      <c r="M140" s="21">
        <v>2016</v>
      </c>
      <c r="N140" s="21">
        <v>2015</v>
      </c>
      <c r="O140" s="5"/>
      <c r="P140" s="5"/>
      <c r="Q140" s="5"/>
      <c r="R140" s="5"/>
      <c r="S140" s="5"/>
      <c r="T140" s="5"/>
      <c r="U140" s="5"/>
      <c r="V140" s="1"/>
      <c r="W140" s="1"/>
      <c r="X140" s="1"/>
      <c r="Y140" s="1"/>
      <c r="Z140" s="1"/>
      <c r="AA140" s="1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  <c r="EC140" s="22"/>
      <c r="ED140" s="22"/>
      <c r="EE140" s="22"/>
      <c r="EF140" s="22"/>
      <c r="EG140" s="22"/>
      <c r="EH140" s="22"/>
      <c r="EI140" s="22"/>
      <c r="EJ140" s="22"/>
      <c r="EK140" s="22"/>
      <c r="EL140" s="22"/>
      <c r="EM140" s="22"/>
      <c r="EN140" s="22"/>
      <c r="EO140" s="22"/>
      <c r="EP140" s="22"/>
      <c r="EQ140" s="22"/>
      <c r="ER140" s="22"/>
      <c r="ES140" s="22"/>
      <c r="ET140" s="22"/>
      <c r="EU140" s="22"/>
      <c r="EV140" s="22"/>
      <c r="EW140" s="22"/>
      <c r="EX140" s="22"/>
      <c r="EY140" s="22"/>
      <c r="EZ140" s="22"/>
      <c r="FA140" s="22"/>
      <c r="FB140" s="22"/>
      <c r="FC140" s="22"/>
      <c r="FD140" s="22"/>
      <c r="FE140" s="22"/>
      <c r="FF140" s="22"/>
      <c r="FG140" s="22"/>
      <c r="FH140" s="22"/>
      <c r="FI140" s="22"/>
      <c r="FJ140" s="22"/>
      <c r="FK140" s="22"/>
      <c r="FL140" s="22"/>
      <c r="FM140" s="22"/>
      <c r="FN140" s="22"/>
      <c r="FO140" s="22"/>
      <c r="FP140" s="22"/>
      <c r="FQ140" s="22"/>
      <c r="FR140" s="22"/>
      <c r="FS140" s="22"/>
      <c r="FT140" s="22"/>
      <c r="FU140" s="22"/>
      <c r="FV140" s="22"/>
      <c r="FW140" s="22"/>
      <c r="FX140" s="22"/>
      <c r="FY140" s="22"/>
      <c r="FZ140" s="22"/>
      <c r="GA140" s="22"/>
      <c r="GB140" s="22"/>
      <c r="GC140" s="22"/>
      <c r="GD140" s="22"/>
      <c r="GE140" s="22"/>
      <c r="GF140" s="22"/>
      <c r="GG140" s="22"/>
      <c r="GH140" s="22"/>
      <c r="GI140" s="22"/>
      <c r="GJ140" s="22"/>
      <c r="GK140" s="22"/>
      <c r="GL140" s="22"/>
      <c r="GM140" s="22"/>
      <c r="GN140" s="22"/>
      <c r="GO140" s="22"/>
      <c r="GP140" s="22"/>
      <c r="GQ140" s="22"/>
      <c r="GR140" s="22"/>
      <c r="GS140" s="22"/>
      <c r="GT140" s="22"/>
      <c r="GU140" s="22"/>
      <c r="GV140" s="22"/>
      <c r="GW140" s="22"/>
      <c r="GX140" s="22"/>
      <c r="GY140" s="22"/>
      <c r="GZ140" s="22"/>
      <c r="HA140" s="22"/>
      <c r="HB140" s="22"/>
      <c r="HC140" s="22"/>
      <c r="HD140" s="22"/>
      <c r="HE140" s="22"/>
      <c r="HF140" s="22"/>
      <c r="HG140" s="22"/>
      <c r="HH140" s="22"/>
      <c r="HI140" s="22"/>
      <c r="HJ140" s="22"/>
      <c r="HK140" s="22"/>
      <c r="HL140" s="22"/>
      <c r="HM140" s="22"/>
      <c r="HN140" s="22"/>
      <c r="HO140" s="22"/>
      <c r="HP140" s="22"/>
      <c r="HQ140" s="22"/>
      <c r="HR140" s="22"/>
      <c r="HS140" s="22"/>
      <c r="HT140" s="22"/>
      <c r="HU140" s="22"/>
      <c r="HV140" s="22"/>
      <c r="HW140" s="22"/>
      <c r="HX140" s="22"/>
      <c r="HY140" s="22"/>
      <c r="HZ140" s="22"/>
      <c r="IA140" s="22"/>
      <c r="IB140" s="22"/>
      <c r="IC140" s="22"/>
      <c r="ID140" s="22"/>
      <c r="IE140" s="22"/>
      <c r="IF140" s="22"/>
      <c r="IG140" s="22"/>
      <c r="IH140" s="22"/>
      <c r="II140" s="22"/>
      <c r="IJ140" s="22"/>
      <c r="IK140" s="22"/>
      <c r="IL140" s="22"/>
      <c r="IM140" s="22"/>
      <c r="IN140" s="22"/>
      <c r="IO140" s="22"/>
      <c r="IP140" s="22"/>
      <c r="IQ140" s="22"/>
    </row>
    <row r="141" spans="1:251" s="89" customFormat="1" ht="15.75" customHeight="1" x14ac:dyDescent="0.2">
      <c r="A141" s="28"/>
      <c r="B141" s="16"/>
      <c r="C141" s="26"/>
      <c r="D141" s="26" t="s">
        <v>150</v>
      </c>
      <c r="E141" s="85"/>
      <c r="F141" s="85"/>
      <c r="G141" s="86"/>
      <c r="H141" s="86"/>
      <c r="I141" s="86"/>
      <c r="J141" s="87"/>
      <c r="K141" s="88"/>
      <c r="L141" s="88"/>
      <c r="M141" s="88"/>
      <c r="N141" s="88"/>
      <c r="O141" s="5"/>
      <c r="P141" s="5"/>
      <c r="Q141" s="5"/>
      <c r="R141" s="5"/>
      <c r="S141" s="5"/>
      <c r="T141" s="5"/>
      <c r="U141" s="5"/>
      <c r="V141" s="1"/>
      <c r="W141" s="1"/>
      <c r="X141" s="1"/>
      <c r="Y141" s="1"/>
      <c r="Z141" s="1"/>
      <c r="AA141" s="1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</row>
    <row r="142" spans="1:251" s="32" customFormat="1" ht="15.75" customHeight="1" x14ac:dyDescent="0.2">
      <c r="A142" s="32" t="s">
        <v>10</v>
      </c>
      <c r="C142" s="33"/>
      <c r="E142" s="16" t="s">
        <v>151</v>
      </c>
      <c r="F142" s="16"/>
      <c r="J142" s="62">
        <v>9172</v>
      </c>
      <c r="K142" s="62">
        <v>8700</v>
      </c>
      <c r="L142" s="62">
        <v>8231</v>
      </c>
      <c r="M142" s="62">
        <v>7452</v>
      </c>
      <c r="N142" s="62">
        <v>6898</v>
      </c>
      <c r="O142" s="5"/>
      <c r="P142" s="5"/>
      <c r="Q142" s="5"/>
      <c r="R142" s="5"/>
      <c r="S142" s="5"/>
      <c r="T142" s="5"/>
      <c r="U142" s="5"/>
      <c r="V142" s="1"/>
      <c r="W142" s="1"/>
      <c r="X142" s="1"/>
      <c r="Y142" s="1"/>
      <c r="Z142" s="1"/>
      <c r="AA142" s="1"/>
    </row>
    <row r="143" spans="1:251" s="32" customFormat="1" ht="15.75" customHeight="1" x14ac:dyDescent="0.2">
      <c r="C143" s="33"/>
      <c r="E143" s="16" t="s">
        <v>152</v>
      </c>
      <c r="F143" s="16"/>
      <c r="J143" s="62">
        <v>8720</v>
      </c>
      <c r="K143" s="70">
        <v>8200</v>
      </c>
      <c r="L143" s="70">
        <v>7850</v>
      </c>
      <c r="M143" s="70">
        <v>7075</v>
      </c>
      <c r="N143" s="70">
        <v>6748</v>
      </c>
      <c r="O143" s="5"/>
      <c r="P143" s="5"/>
      <c r="Q143" s="5"/>
      <c r="R143" s="5"/>
      <c r="S143" s="5"/>
      <c r="T143" s="5"/>
      <c r="U143" s="5"/>
      <c r="V143" s="1"/>
      <c r="W143" s="1"/>
      <c r="X143" s="1"/>
      <c r="Y143" s="1"/>
      <c r="Z143" s="1"/>
      <c r="AA143" s="1"/>
    </row>
    <row r="144" spans="1:251" s="32" customFormat="1" ht="15.75" customHeight="1" x14ac:dyDescent="0.2">
      <c r="A144" s="32" t="s">
        <v>10</v>
      </c>
      <c r="C144" s="33"/>
      <c r="F144" s="32" t="s">
        <v>153</v>
      </c>
      <c r="J144" s="35">
        <v>2008</v>
      </c>
      <c r="K144" s="70">
        <v>2049</v>
      </c>
      <c r="L144" s="35">
        <v>2049</v>
      </c>
      <c r="M144" s="35">
        <v>1266</v>
      </c>
      <c r="N144" s="35">
        <v>1275</v>
      </c>
      <c r="O144" s="5"/>
      <c r="P144" s="5"/>
      <c r="Q144" s="5"/>
      <c r="R144" s="5"/>
      <c r="S144" s="5"/>
      <c r="T144" s="5"/>
      <c r="U144" s="5"/>
      <c r="V144" s="1"/>
      <c r="W144" s="1"/>
      <c r="X144" s="1"/>
      <c r="Y144" s="1"/>
      <c r="Z144" s="1"/>
      <c r="AA144" s="1"/>
    </row>
    <row r="145" spans="1:84" s="32" customFormat="1" ht="15.75" customHeight="1" x14ac:dyDescent="0.2">
      <c r="A145" s="32" t="s">
        <v>10</v>
      </c>
      <c r="C145" s="33"/>
      <c r="F145" s="32" t="s">
        <v>154</v>
      </c>
      <c r="J145" s="35">
        <v>555</v>
      </c>
      <c r="K145" s="70">
        <v>599</v>
      </c>
      <c r="L145" s="4">
        <v>587</v>
      </c>
      <c r="M145" s="4">
        <v>548</v>
      </c>
      <c r="N145" s="4">
        <v>547</v>
      </c>
      <c r="O145" s="5"/>
      <c r="P145" s="5"/>
      <c r="Q145" s="5"/>
      <c r="R145" s="5"/>
      <c r="S145" s="5"/>
      <c r="T145" s="5"/>
      <c r="U145" s="5"/>
      <c r="V145" s="1"/>
      <c r="W145" s="1"/>
      <c r="X145" s="1"/>
      <c r="Y145" s="1"/>
      <c r="Z145" s="1"/>
      <c r="AA145" s="1"/>
    </row>
    <row r="146" spans="1:84" s="32" customFormat="1" ht="15.75" customHeight="1" x14ac:dyDescent="0.2">
      <c r="C146" s="33"/>
      <c r="F146" s="83" t="s">
        <v>155</v>
      </c>
      <c r="J146" s="4">
        <v>84</v>
      </c>
      <c r="K146" s="70">
        <v>102</v>
      </c>
      <c r="L146" s="4">
        <v>71</v>
      </c>
      <c r="M146" s="4">
        <v>84</v>
      </c>
      <c r="N146" s="4">
        <v>42</v>
      </c>
      <c r="O146" s="5"/>
      <c r="P146" s="5"/>
      <c r="Q146" s="5"/>
      <c r="R146" s="5"/>
      <c r="S146" s="5"/>
      <c r="T146" s="5"/>
      <c r="U146" s="5"/>
      <c r="V146" s="1"/>
      <c r="W146" s="1"/>
      <c r="X146" s="1"/>
      <c r="Y146" s="1"/>
      <c r="Z146" s="1"/>
      <c r="AA146" s="1"/>
    </row>
    <row r="147" spans="1:84" s="32" customFormat="1" ht="15.75" customHeight="1" x14ac:dyDescent="0.2">
      <c r="A147" s="32" t="s">
        <v>10</v>
      </c>
      <c r="C147" s="33"/>
      <c r="F147" s="83" t="s">
        <v>156</v>
      </c>
      <c r="J147" s="4">
        <v>23</v>
      </c>
      <c r="K147" s="70">
        <v>51</v>
      </c>
      <c r="L147" s="4">
        <v>28</v>
      </c>
      <c r="M147" s="4">
        <v>25</v>
      </c>
      <c r="N147" s="4">
        <v>19</v>
      </c>
      <c r="O147" s="5"/>
      <c r="P147" s="5"/>
      <c r="Q147" s="5"/>
      <c r="R147" s="5"/>
      <c r="S147" s="5"/>
      <c r="T147" s="5"/>
      <c r="U147" s="5"/>
      <c r="V147" s="1"/>
      <c r="W147" s="1"/>
      <c r="X147" s="1"/>
      <c r="Y147" s="1"/>
      <c r="Z147" s="1"/>
      <c r="AA147" s="1"/>
    </row>
    <row r="148" spans="1:84" s="32" customFormat="1" ht="15.75" customHeight="1" x14ac:dyDescent="0.2">
      <c r="A148" s="32" t="s">
        <v>10</v>
      </c>
      <c r="C148" s="33"/>
      <c r="F148" s="32" t="s">
        <v>157</v>
      </c>
      <c r="J148" s="62">
        <v>225000</v>
      </c>
      <c r="K148" s="70">
        <v>215000</v>
      </c>
      <c r="L148" s="36" t="s">
        <v>23</v>
      </c>
      <c r="M148" s="37"/>
      <c r="N148" s="37"/>
      <c r="O148" s="5"/>
      <c r="P148" s="5"/>
      <c r="Q148" s="5"/>
      <c r="R148" s="5"/>
      <c r="S148" s="5"/>
      <c r="T148" s="5"/>
      <c r="U148" s="5"/>
      <c r="V148" s="1"/>
      <c r="W148" s="1"/>
      <c r="X148" s="1"/>
      <c r="Y148" s="1"/>
      <c r="Z148" s="1"/>
      <c r="AA148" s="1"/>
    </row>
    <row r="149" spans="1:84" s="41" customFormat="1" ht="15.75" customHeight="1" x14ac:dyDescent="0.2">
      <c r="A149" s="41" t="s">
        <v>10</v>
      </c>
      <c r="B149" s="32"/>
      <c r="C149" s="42"/>
      <c r="E149" s="43" t="s">
        <v>158</v>
      </c>
      <c r="F149" s="43"/>
      <c r="J149" s="44">
        <v>94.7</v>
      </c>
      <c r="K149" s="44">
        <v>91.4</v>
      </c>
      <c r="L149" s="44">
        <v>94</v>
      </c>
      <c r="M149" s="44">
        <v>96.5</v>
      </c>
      <c r="N149" s="44">
        <v>93.1</v>
      </c>
      <c r="O149" s="5"/>
      <c r="P149" s="5"/>
      <c r="Q149" s="5"/>
      <c r="R149" s="5"/>
      <c r="S149" s="5"/>
      <c r="T149" s="5"/>
      <c r="U149" s="5"/>
      <c r="V149" s="1"/>
      <c r="W149" s="1"/>
      <c r="X149" s="1"/>
      <c r="Y149" s="1"/>
      <c r="Z149" s="1"/>
      <c r="AA149" s="1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</row>
    <row r="150" spans="1:84" s="32" customFormat="1" ht="15.75" customHeight="1" x14ac:dyDescent="0.2">
      <c r="A150" s="32" t="s">
        <v>5</v>
      </c>
      <c r="C150" s="33"/>
      <c r="D150" s="16"/>
      <c r="E150" s="16" t="s">
        <v>159</v>
      </c>
      <c r="F150" s="16"/>
      <c r="J150" s="4"/>
      <c r="K150" s="4"/>
      <c r="L150" s="4"/>
      <c r="M150" s="4"/>
      <c r="N150" s="4"/>
      <c r="O150" s="5"/>
      <c r="P150" s="5"/>
      <c r="Q150" s="5"/>
      <c r="R150" s="5"/>
      <c r="S150" s="5"/>
      <c r="T150" s="5"/>
      <c r="U150" s="5"/>
      <c r="V150" s="1"/>
      <c r="W150" s="1"/>
      <c r="X150" s="1"/>
      <c r="Y150" s="1"/>
      <c r="Z150" s="1"/>
      <c r="AA150" s="1"/>
    </row>
    <row r="151" spans="1:84" s="32" customFormat="1" ht="15.75" customHeight="1" x14ac:dyDescent="0.2">
      <c r="C151" s="33"/>
      <c r="D151" s="16"/>
      <c r="E151" s="16"/>
      <c r="F151" s="82"/>
      <c r="G151" s="90" t="s">
        <v>160</v>
      </c>
      <c r="J151" s="4">
        <v>1</v>
      </c>
      <c r="K151" s="4">
        <v>1</v>
      </c>
      <c r="L151" s="36" t="s">
        <v>23</v>
      </c>
      <c r="M151" s="37"/>
      <c r="N151" s="37"/>
      <c r="O151" s="5"/>
      <c r="P151" s="5"/>
      <c r="Q151" s="5"/>
      <c r="R151" s="5"/>
      <c r="S151" s="5"/>
      <c r="T151" s="5"/>
      <c r="U151" s="5"/>
      <c r="V151" s="1"/>
      <c r="W151" s="1"/>
      <c r="X151" s="1"/>
      <c r="Y151" s="1"/>
      <c r="Z151" s="1"/>
      <c r="AA151" s="1"/>
    </row>
    <row r="152" spans="1:84" s="32" customFormat="1" ht="15.75" customHeight="1" x14ac:dyDescent="0.2">
      <c r="C152" s="33"/>
      <c r="D152" s="16"/>
      <c r="E152" s="16"/>
      <c r="F152" s="82"/>
      <c r="G152" s="90" t="s">
        <v>161</v>
      </c>
      <c r="J152" s="4">
        <v>18</v>
      </c>
      <c r="K152" s="4">
        <v>16</v>
      </c>
      <c r="L152" s="36" t="s">
        <v>23</v>
      </c>
      <c r="M152" s="37"/>
      <c r="N152" s="37"/>
      <c r="O152" s="5"/>
      <c r="P152" s="5"/>
      <c r="Q152" s="5"/>
      <c r="R152" s="5"/>
      <c r="S152" s="5"/>
      <c r="T152" s="5"/>
      <c r="U152" s="5"/>
      <c r="V152" s="1"/>
      <c r="W152" s="1"/>
      <c r="X152" s="1"/>
      <c r="Y152" s="1"/>
      <c r="Z152" s="1"/>
      <c r="AA152" s="1"/>
    </row>
    <row r="153" spans="1:84" s="32" customFormat="1" ht="15.75" customHeight="1" x14ac:dyDescent="0.2">
      <c r="C153" s="33"/>
      <c r="D153" s="16"/>
      <c r="E153" s="16"/>
      <c r="F153" s="82"/>
      <c r="G153" s="90" t="s">
        <v>162</v>
      </c>
      <c r="J153" s="4">
        <v>21</v>
      </c>
      <c r="K153" s="4">
        <v>20</v>
      </c>
      <c r="L153" s="36" t="s">
        <v>23</v>
      </c>
      <c r="M153" s="37"/>
      <c r="N153" s="37"/>
      <c r="O153" s="5"/>
      <c r="P153" s="5"/>
      <c r="Q153" s="5"/>
      <c r="R153" s="5"/>
      <c r="S153" s="5"/>
      <c r="T153" s="5"/>
      <c r="U153" s="5"/>
      <c r="V153" s="1"/>
      <c r="W153" s="1"/>
      <c r="X153" s="1"/>
      <c r="Y153" s="1"/>
      <c r="Z153" s="1"/>
      <c r="AA153" s="1"/>
    </row>
    <row r="154" spans="1:84" s="32" customFormat="1" ht="15.75" customHeight="1" x14ac:dyDescent="0.2">
      <c r="C154" s="33"/>
      <c r="D154" s="16"/>
      <c r="E154" s="16"/>
      <c r="F154" s="82"/>
      <c r="G154" s="90" t="s">
        <v>163</v>
      </c>
      <c r="J154" s="4">
        <v>23</v>
      </c>
      <c r="K154" s="4">
        <v>23</v>
      </c>
      <c r="L154" s="36" t="s">
        <v>23</v>
      </c>
      <c r="M154" s="37"/>
      <c r="N154" s="37"/>
      <c r="O154" s="5"/>
      <c r="P154" s="5"/>
      <c r="Q154" s="5"/>
      <c r="R154" s="5"/>
      <c r="S154" s="5"/>
      <c r="T154" s="5"/>
      <c r="U154" s="5"/>
      <c r="V154" s="1"/>
      <c r="W154" s="1"/>
      <c r="X154" s="1"/>
      <c r="Y154" s="1"/>
      <c r="Z154" s="1"/>
      <c r="AA154" s="1"/>
    </row>
    <row r="155" spans="1:84" s="32" customFormat="1" ht="15.75" customHeight="1" x14ac:dyDescent="0.2">
      <c r="C155" s="33"/>
      <c r="D155" s="16"/>
      <c r="E155" s="16"/>
      <c r="F155" s="16"/>
      <c r="G155" s="90" t="s">
        <v>164</v>
      </c>
      <c r="J155" s="4">
        <v>26</v>
      </c>
      <c r="K155" s="4">
        <v>28</v>
      </c>
      <c r="L155" s="36" t="s">
        <v>23</v>
      </c>
      <c r="M155" s="37"/>
      <c r="N155" s="37"/>
      <c r="O155" s="5"/>
      <c r="P155" s="5"/>
      <c r="Q155" s="5"/>
      <c r="R155" s="5"/>
      <c r="S155" s="5"/>
      <c r="T155" s="5"/>
      <c r="U155" s="5"/>
      <c r="V155" s="1"/>
      <c r="W155" s="1"/>
      <c r="X155" s="1"/>
      <c r="Y155" s="1"/>
      <c r="Z155" s="1"/>
      <c r="AA155" s="1"/>
    </row>
    <row r="156" spans="1:84" s="32" customFormat="1" ht="15.75" customHeight="1" x14ac:dyDescent="0.2">
      <c r="C156" s="33"/>
      <c r="D156" s="16"/>
      <c r="E156" s="16"/>
      <c r="F156" s="82"/>
      <c r="G156" s="90" t="s">
        <v>165</v>
      </c>
      <c r="J156" s="4">
        <v>10</v>
      </c>
      <c r="K156" s="4">
        <v>11</v>
      </c>
      <c r="L156" s="36" t="s">
        <v>23</v>
      </c>
      <c r="M156" s="37"/>
      <c r="N156" s="37"/>
      <c r="O156" s="5"/>
      <c r="P156" s="5"/>
      <c r="Q156" s="5"/>
      <c r="R156" s="5"/>
      <c r="S156" s="5"/>
      <c r="T156" s="5"/>
      <c r="U156" s="5"/>
      <c r="V156" s="1"/>
      <c r="W156" s="1"/>
      <c r="X156" s="1"/>
      <c r="Y156" s="1"/>
      <c r="Z156" s="1"/>
      <c r="AA156" s="1"/>
    </row>
    <row r="157" spans="1:84" s="30" customFormat="1" ht="15.75" customHeight="1" x14ac:dyDescent="0.2">
      <c r="B157" s="32"/>
      <c r="C157" s="27"/>
      <c r="D157" s="26" t="s">
        <v>166</v>
      </c>
      <c r="E157" s="26"/>
      <c r="F157" s="26"/>
      <c r="G157" s="39"/>
      <c r="H157" s="39"/>
      <c r="I157" s="39"/>
      <c r="J157" s="20">
        <v>2019</v>
      </c>
      <c r="K157" s="21">
        <v>2018</v>
      </c>
      <c r="L157" s="21">
        <v>2017</v>
      </c>
      <c r="M157" s="21">
        <v>2016</v>
      </c>
      <c r="N157" s="21">
        <v>2015</v>
      </c>
      <c r="O157" s="5"/>
      <c r="P157" s="5"/>
      <c r="Q157" s="5"/>
      <c r="R157" s="5"/>
      <c r="S157" s="5"/>
      <c r="T157" s="5"/>
      <c r="U157" s="5"/>
      <c r="V157" s="1"/>
      <c r="W157" s="1"/>
      <c r="X157" s="1"/>
      <c r="Y157" s="1"/>
      <c r="Z157" s="1"/>
      <c r="AA157" s="1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</row>
    <row r="158" spans="1:84" s="32" customFormat="1" ht="15.75" customHeight="1" x14ac:dyDescent="0.2">
      <c r="A158" s="38" t="s">
        <v>16</v>
      </c>
      <c r="C158" s="33"/>
      <c r="E158" s="16" t="s">
        <v>167</v>
      </c>
      <c r="F158" s="16"/>
      <c r="J158" s="4">
        <v>19</v>
      </c>
      <c r="K158" s="4">
        <v>21</v>
      </c>
      <c r="L158" s="36" t="s">
        <v>23</v>
      </c>
      <c r="M158" s="37"/>
      <c r="N158" s="37"/>
      <c r="O158" s="5"/>
      <c r="P158" s="5"/>
      <c r="Q158" s="5"/>
      <c r="R158" s="5"/>
      <c r="S158" s="5"/>
      <c r="T158" s="5"/>
      <c r="U158" s="5"/>
      <c r="V158" s="1"/>
      <c r="W158" s="1"/>
      <c r="X158" s="1"/>
      <c r="Y158" s="1"/>
      <c r="Z158" s="1"/>
      <c r="AA158" s="1"/>
    </row>
    <row r="159" spans="1:84" s="32" customFormat="1" ht="15.75" customHeight="1" x14ac:dyDescent="0.2">
      <c r="A159" s="32" t="s">
        <v>10</v>
      </c>
      <c r="C159" s="33"/>
      <c r="D159" s="16"/>
      <c r="E159" s="16" t="s">
        <v>168</v>
      </c>
      <c r="F159" s="16"/>
      <c r="J159" s="4">
        <v>10.9</v>
      </c>
      <c r="K159" s="4">
        <v>11.58</v>
      </c>
      <c r="L159" s="36" t="s">
        <v>23</v>
      </c>
      <c r="M159" s="37"/>
      <c r="N159" s="37"/>
      <c r="O159" s="5"/>
      <c r="P159" s="5"/>
      <c r="Q159" s="5"/>
      <c r="R159" s="5"/>
      <c r="S159" s="5"/>
      <c r="T159" s="5"/>
      <c r="U159" s="5"/>
      <c r="V159" s="1"/>
      <c r="W159" s="1"/>
      <c r="X159" s="1"/>
      <c r="Y159" s="1"/>
      <c r="Z159" s="1"/>
      <c r="AA159" s="1"/>
    </row>
    <row r="160" spans="1:84" s="32" customFormat="1" ht="15.75" customHeight="1" x14ac:dyDescent="0.2">
      <c r="A160" s="32" t="s">
        <v>5</v>
      </c>
      <c r="C160" s="33"/>
      <c r="D160" s="16"/>
      <c r="E160" s="16" t="s">
        <v>169</v>
      </c>
      <c r="F160" s="16"/>
      <c r="J160" s="4"/>
      <c r="K160" s="4"/>
      <c r="L160" s="4"/>
      <c r="M160" s="4"/>
      <c r="N160" s="4"/>
      <c r="O160" s="5"/>
      <c r="P160" s="5"/>
      <c r="Q160" s="5"/>
      <c r="R160" s="5"/>
      <c r="S160" s="5"/>
      <c r="T160" s="5"/>
      <c r="U160" s="5"/>
      <c r="V160" s="1"/>
      <c r="W160" s="1"/>
      <c r="X160" s="1"/>
      <c r="Y160" s="1"/>
      <c r="Z160" s="1"/>
      <c r="AA160" s="1"/>
    </row>
    <row r="161" spans="1:84" s="32" customFormat="1" ht="15.75" customHeight="1" x14ac:dyDescent="0.2">
      <c r="C161" s="33"/>
      <c r="D161" s="16"/>
      <c r="E161" s="16"/>
      <c r="G161" s="90" t="s">
        <v>170</v>
      </c>
      <c r="J161" s="4">
        <v>30</v>
      </c>
      <c r="K161" s="4">
        <v>25</v>
      </c>
      <c r="L161" s="36" t="s">
        <v>23</v>
      </c>
      <c r="M161" s="37"/>
      <c r="N161" s="37"/>
      <c r="O161" s="5"/>
      <c r="P161" s="5"/>
      <c r="Q161" s="5"/>
      <c r="R161" s="5"/>
      <c r="S161" s="5"/>
      <c r="T161" s="5"/>
      <c r="U161" s="5"/>
      <c r="V161" s="1"/>
      <c r="W161" s="1"/>
      <c r="X161" s="1"/>
      <c r="Y161" s="1"/>
      <c r="Z161" s="1"/>
      <c r="AA161" s="1"/>
    </row>
    <row r="162" spans="1:84" s="32" customFormat="1" ht="15.75" customHeight="1" x14ac:dyDescent="0.2">
      <c r="C162" s="33"/>
      <c r="D162" s="16"/>
      <c r="E162" s="16"/>
      <c r="G162" s="90" t="s">
        <v>171</v>
      </c>
      <c r="J162" s="4">
        <v>19</v>
      </c>
      <c r="K162" s="4">
        <v>20</v>
      </c>
      <c r="L162" s="36" t="s">
        <v>23</v>
      </c>
      <c r="M162" s="37"/>
      <c r="N162" s="37"/>
      <c r="O162" s="5"/>
      <c r="P162" s="5"/>
      <c r="Q162" s="5"/>
      <c r="R162" s="5"/>
      <c r="S162" s="5"/>
      <c r="T162" s="5"/>
      <c r="U162" s="5"/>
      <c r="V162" s="1"/>
      <c r="W162" s="1"/>
      <c r="X162" s="1"/>
      <c r="Y162" s="1"/>
      <c r="Z162" s="1"/>
      <c r="AA162" s="1"/>
    </row>
    <row r="163" spans="1:84" s="32" customFormat="1" ht="15.75" customHeight="1" x14ac:dyDescent="0.2">
      <c r="C163" s="33"/>
      <c r="D163" s="16"/>
      <c r="E163" s="16"/>
      <c r="G163" s="90" t="s">
        <v>172</v>
      </c>
      <c r="J163" s="4">
        <v>10</v>
      </c>
      <c r="K163" s="4">
        <v>9</v>
      </c>
      <c r="L163" s="36" t="s">
        <v>23</v>
      </c>
      <c r="M163" s="37"/>
      <c r="N163" s="37"/>
      <c r="O163" s="5"/>
      <c r="P163" s="5"/>
      <c r="Q163" s="5"/>
      <c r="R163" s="5"/>
      <c r="S163" s="5"/>
      <c r="T163" s="5"/>
      <c r="U163" s="5"/>
      <c r="V163" s="1"/>
      <c r="W163" s="1"/>
      <c r="X163" s="1"/>
      <c r="Y163" s="1"/>
      <c r="Z163" s="1"/>
      <c r="AA163" s="1"/>
    </row>
    <row r="164" spans="1:84" s="32" customFormat="1" ht="15.75" customHeight="1" x14ac:dyDescent="0.2">
      <c r="C164" s="33"/>
      <c r="D164" s="16"/>
      <c r="E164" s="16"/>
      <c r="G164" s="90" t="s">
        <v>173</v>
      </c>
      <c r="J164" s="4">
        <v>21</v>
      </c>
      <c r="K164" s="4">
        <v>24</v>
      </c>
      <c r="L164" s="36" t="s">
        <v>23</v>
      </c>
      <c r="M164" s="37"/>
      <c r="N164" s="37"/>
      <c r="O164" s="5"/>
      <c r="P164" s="5"/>
      <c r="Q164" s="5"/>
      <c r="R164" s="5"/>
      <c r="S164" s="5"/>
      <c r="T164" s="5"/>
      <c r="U164" s="5"/>
      <c r="V164" s="1"/>
      <c r="W164" s="1"/>
      <c r="X164" s="1"/>
      <c r="Y164" s="1"/>
      <c r="Z164" s="1"/>
      <c r="AA164" s="1"/>
    </row>
    <row r="165" spans="1:84" s="32" customFormat="1" ht="15.75" customHeight="1" x14ac:dyDescent="0.2">
      <c r="C165" s="33"/>
      <c r="D165" s="16"/>
      <c r="E165" s="16"/>
      <c r="G165" s="90" t="s">
        <v>174</v>
      </c>
      <c r="J165" s="4">
        <v>20</v>
      </c>
      <c r="K165" s="4">
        <v>22</v>
      </c>
      <c r="L165" s="36" t="s">
        <v>23</v>
      </c>
      <c r="M165" s="37"/>
      <c r="N165" s="37"/>
      <c r="O165" s="5"/>
      <c r="P165" s="5"/>
      <c r="Q165" s="5"/>
      <c r="R165" s="5"/>
      <c r="S165" s="5"/>
      <c r="T165" s="5"/>
      <c r="U165" s="5"/>
      <c r="V165" s="1"/>
      <c r="W165" s="1"/>
      <c r="X165" s="1"/>
      <c r="Y165" s="1"/>
      <c r="Z165" s="1"/>
      <c r="AA165" s="1"/>
    </row>
    <row r="166" spans="1:84" s="30" customFormat="1" ht="15.75" customHeight="1" x14ac:dyDescent="0.2">
      <c r="B166" s="32"/>
      <c r="C166" s="27"/>
      <c r="D166" s="26" t="s">
        <v>175</v>
      </c>
      <c r="E166" s="26"/>
      <c r="F166" s="91"/>
      <c r="G166" s="92"/>
      <c r="H166" s="39"/>
      <c r="I166" s="39"/>
      <c r="J166" s="20">
        <v>2019</v>
      </c>
      <c r="K166" s="21">
        <v>2018</v>
      </c>
      <c r="L166" s="21">
        <v>2017</v>
      </c>
      <c r="M166" s="21">
        <v>2016</v>
      </c>
      <c r="N166" s="21">
        <v>2015</v>
      </c>
      <c r="O166" s="5"/>
      <c r="P166" s="5"/>
      <c r="Q166" s="5"/>
      <c r="R166" s="5"/>
      <c r="S166" s="5"/>
      <c r="T166" s="5"/>
      <c r="U166" s="5"/>
      <c r="V166" s="1"/>
      <c r="W166" s="1"/>
      <c r="X166" s="1"/>
      <c r="Y166" s="1"/>
      <c r="Z166" s="1"/>
      <c r="AA166" s="1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</row>
    <row r="167" spans="1:84" s="32" customFormat="1" ht="15.75" customHeight="1" x14ac:dyDescent="0.2">
      <c r="C167" s="33"/>
      <c r="D167" s="16"/>
      <c r="E167" s="16" t="s">
        <v>176</v>
      </c>
      <c r="F167" s="93"/>
      <c r="G167" s="90"/>
      <c r="J167" s="67">
        <v>37.5</v>
      </c>
      <c r="K167" s="77" t="s">
        <v>23</v>
      </c>
      <c r="L167" s="78"/>
      <c r="M167" s="78"/>
      <c r="N167" s="78"/>
      <c r="O167" s="5"/>
      <c r="P167" s="5"/>
      <c r="Q167" s="5"/>
      <c r="R167" s="5"/>
      <c r="S167" s="5"/>
      <c r="T167" s="5"/>
      <c r="U167" s="5"/>
      <c r="V167" s="1"/>
      <c r="W167" s="1"/>
      <c r="X167" s="1"/>
      <c r="Y167" s="1"/>
      <c r="Z167" s="1"/>
      <c r="AA167" s="1"/>
    </row>
    <row r="168" spans="1:84" s="32" customFormat="1" ht="15.75" customHeight="1" x14ac:dyDescent="0.2">
      <c r="A168" s="32" t="s">
        <v>10</v>
      </c>
      <c r="C168" s="33"/>
      <c r="D168" s="16"/>
      <c r="E168" s="16" t="s">
        <v>177</v>
      </c>
      <c r="F168" s="16"/>
      <c r="J168" s="4">
        <v>38</v>
      </c>
      <c r="K168" s="4">
        <v>39.200000000000003</v>
      </c>
      <c r="L168" s="36" t="s">
        <v>23</v>
      </c>
      <c r="M168" s="37"/>
      <c r="N168" s="37"/>
      <c r="O168" s="5"/>
      <c r="P168" s="5"/>
      <c r="Q168" s="5"/>
      <c r="R168" s="5"/>
      <c r="S168" s="5"/>
      <c r="T168" s="5"/>
      <c r="U168" s="5"/>
      <c r="V168" s="1"/>
      <c r="W168" s="1"/>
      <c r="X168" s="1"/>
      <c r="Y168" s="1"/>
      <c r="Z168" s="1"/>
      <c r="AA168" s="1"/>
    </row>
    <row r="169" spans="1:84" s="32" customFormat="1" ht="15" customHeight="1" x14ac:dyDescent="0.2">
      <c r="A169" s="32" t="s">
        <v>5</v>
      </c>
      <c r="C169" s="33"/>
      <c r="D169" s="16"/>
      <c r="E169" s="16" t="s">
        <v>178</v>
      </c>
      <c r="F169" s="16"/>
      <c r="J169" s="4"/>
      <c r="K169" s="4"/>
      <c r="L169" s="4"/>
      <c r="M169" s="4"/>
      <c r="N169" s="4"/>
      <c r="O169" s="5"/>
      <c r="P169" s="5"/>
      <c r="Q169" s="5"/>
      <c r="R169" s="5"/>
      <c r="S169" s="5"/>
      <c r="T169" s="5"/>
      <c r="U169" s="5"/>
      <c r="V169" s="1"/>
      <c r="W169" s="1"/>
      <c r="X169" s="1"/>
      <c r="Y169" s="1"/>
      <c r="Z169" s="1"/>
      <c r="AA169" s="1"/>
    </row>
    <row r="170" spans="1:84" s="32" customFormat="1" ht="15.75" customHeight="1" x14ac:dyDescent="0.2">
      <c r="C170" s="33"/>
      <c r="D170" s="16"/>
      <c r="E170" s="16"/>
      <c r="G170" s="32" t="s">
        <v>179</v>
      </c>
      <c r="J170" s="4">
        <v>67.8</v>
      </c>
      <c r="K170" s="4">
        <v>72</v>
      </c>
      <c r="L170" s="4">
        <v>72</v>
      </c>
      <c r="M170" s="4">
        <v>72</v>
      </c>
      <c r="N170" s="4">
        <v>72</v>
      </c>
      <c r="O170" s="5"/>
      <c r="P170" s="5"/>
      <c r="Q170" s="5"/>
      <c r="R170" s="5"/>
      <c r="S170" s="5"/>
      <c r="T170" s="5"/>
      <c r="U170" s="5"/>
      <c r="V170" s="1"/>
      <c r="W170" s="1"/>
      <c r="X170" s="1"/>
      <c r="Y170" s="1"/>
      <c r="Z170" s="1"/>
      <c r="AA170" s="1"/>
    </row>
    <row r="171" spans="1:84" s="32" customFormat="1" ht="15.75" customHeight="1" x14ac:dyDescent="0.2">
      <c r="C171" s="33"/>
      <c r="D171" s="16"/>
      <c r="E171" s="16"/>
      <c r="G171" s="32" t="s">
        <v>180</v>
      </c>
      <c r="J171" s="4">
        <v>16.7</v>
      </c>
      <c r="K171" s="4">
        <v>17</v>
      </c>
      <c r="L171" s="4">
        <v>16</v>
      </c>
      <c r="M171" s="4">
        <v>16</v>
      </c>
      <c r="N171" s="4">
        <v>16</v>
      </c>
      <c r="O171" s="5"/>
      <c r="P171" s="5"/>
      <c r="Q171" s="5"/>
      <c r="R171" s="5"/>
      <c r="S171" s="5"/>
      <c r="T171" s="5"/>
      <c r="U171" s="5"/>
      <c r="V171" s="1"/>
      <c r="W171" s="1"/>
      <c r="X171" s="1"/>
      <c r="Y171" s="1"/>
      <c r="Z171" s="1"/>
      <c r="AA171" s="1"/>
    </row>
    <row r="172" spans="1:84" s="32" customFormat="1" ht="15.75" customHeight="1" x14ac:dyDescent="0.2">
      <c r="C172" s="33"/>
      <c r="D172" s="16"/>
      <c r="E172" s="16"/>
      <c r="G172" s="32" t="s">
        <v>181</v>
      </c>
      <c r="J172" s="4">
        <v>9.3000000000000007</v>
      </c>
      <c r="K172" s="4">
        <v>10</v>
      </c>
      <c r="L172" s="4">
        <v>10</v>
      </c>
      <c r="M172" s="4">
        <v>10</v>
      </c>
      <c r="N172" s="4">
        <v>10</v>
      </c>
      <c r="O172" s="5"/>
      <c r="P172" s="5"/>
      <c r="Q172" s="5"/>
      <c r="R172" s="5"/>
      <c r="S172" s="5"/>
      <c r="T172" s="5"/>
      <c r="U172" s="5"/>
      <c r="V172" s="1"/>
      <c r="W172" s="1"/>
      <c r="X172" s="1"/>
      <c r="Y172" s="1"/>
      <c r="Z172" s="1"/>
      <c r="AA172" s="1"/>
    </row>
    <row r="173" spans="1:84" s="32" customFormat="1" ht="15.75" customHeight="1" x14ac:dyDescent="0.2">
      <c r="C173" s="33"/>
      <c r="D173" s="16"/>
      <c r="E173" s="16"/>
      <c r="G173" s="32" t="s">
        <v>182</v>
      </c>
      <c r="J173" s="4">
        <v>1.2</v>
      </c>
      <c r="K173" s="4">
        <v>1</v>
      </c>
      <c r="L173" s="4">
        <v>1</v>
      </c>
      <c r="M173" s="4">
        <v>1</v>
      </c>
      <c r="N173" s="4">
        <v>1</v>
      </c>
      <c r="O173" s="5"/>
      <c r="P173" s="5"/>
      <c r="Q173" s="5"/>
      <c r="R173" s="5"/>
      <c r="S173" s="5"/>
      <c r="T173" s="5"/>
      <c r="U173" s="5"/>
      <c r="V173" s="1"/>
      <c r="W173" s="1"/>
      <c r="X173" s="1"/>
      <c r="Y173" s="1"/>
      <c r="Z173" s="1"/>
      <c r="AA173" s="1"/>
    </row>
    <row r="174" spans="1:84" s="32" customFormat="1" ht="15.75" customHeight="1" x14ac:dyDescent="0.2">
      <c r="C174" s="33"/>
      <c r="D174" s="16"/>
      <c r="E174" s="16"/>
      <c r="G174" s="32" t="s">
        <v>183</v>
      </c>
      <c r="J174" s="4">
        <v>5</v>
      </c>
      <c r="K174" s="4">
        <v>0</v>
      </c>
      <c r="L174" s="4">
        <v>1</v>
      </c>
      <c r="M174" s="4">
        <v>1</v>
      </c>
      <c r="N174" s="4">
        <v>1</v>
      </c>
      <c r="O174" s="5"/>
      <c r="P174" s="5"/>
      <c r="Q174" s="5"/>
      <c r="R174" s="5"/>
      <c r="S174" s="5"/>
      <c r="T174" s="5"/>
      <c r="U174" s="5"/>
      <c r="V174" s="1"/>
      <c r="W174" s="1"/>
      <c r="X174" s="1"/>
      <c r="Y174" s="1"/>
      <c r="Z174" s="1"/>
      <c r="AA174" s="1"/>
    </row>
    <row r="175" spans="1:84" s="32" customFormat="1" ht="15.75" customHeight="1" x14ac:dyDescent="0.2">
      <c r="C175" s="33"/>
      <c r="D175" s="16"/>
      <c r="E175" s="16" t="s">
        <v>184</v>
      </c>
      <c r="F175" s="16"/>
      <c r="J175" s="73">
        <v>36</v>
      </c>
      <c r="K175" s="73">
        <v>22</v>
      </c>
      <c r="L175" s="36" t="s">
        <v>23</v>
      </c>
      <c r="M175" s="37"/>
      <c r="N175" s="37"/>
      <c r="O175" s="5"/>
      <c r="P175" s="5"/>
      <c r="Q175" s="5"/>
      <c r="R175" s="5"/>
      <c r="S175" s="5"/>
      <c r="T175" s="5"/>
      <c r="U175" s="5"/>
      <c r="V175" s="1"/>
      <c r="W175" s="1"/>
      <c r="X175" s="1"/>
      <c r="Y175" s="1"/>
      <c r="Z175" s="1"/>
      <c r="AA175" s="1"/>
    </row>
    <row r="176" spans="1:84" s="32" customFormat="1" ht="15.75" customHeight="1" x14ac:dyDescent="0.2">
      <c r="A176" s="32" t="s">
        <v>5</v>
      </c>
      <c r="C176" s="33"/>
      <c r="D176" s="16"/>
      <c r="E176" s="16" t="s">
        <v>185</v>
      </c>
      <c r="F176" s="16"/>
      <c r="J176" s="35">
        <v>1183</v>
      </c>
      <c r="K176" s="35">
        <v>1157</v>
      </c>
      <c r="L176" s="35">
        <v>1112</v>
      </c>
      <c r="M176" s="35">
        <v>1039</v>
      </c>
      <c r="N176" s="35">
        <v>993</v>
      </c>
      <c r="O176" s="5"/>
      <c r="P176" s="5"/>
      <c r="Q176" s="5"/>
      <c r="R176" s="5"/>
      <c r="S176" s="5"/>
      <c r="T176" s="5"/>
      <c r="U176" s="5"/>
      <c r="V176" s="1"/>
      <c r="W176" s="1"/>
      <c r="X176" s="1"/>
      <c r="Y176" s="1"/>
      <c r="Z176" s="1"/>
      <c r="AA176" s="1"/>
    </row>
    <row r="177" spans="1:251" s="32" customFormat="1" ht="15.75" customHeight="1" x14ac:dyDescent="0.2">
      <c r="C177" s="33"/>
      <c r="D177" s="16"/>
      <c r="E177" s="16"/>
      <c r="G177" s="32" t="s">
        <v>186</v>
      </c>
      <c r="J177" s="4">
        <v>47.8</v>
      </c>
      <c r="K177" s="4">
        <v>47</v>
      </c>
      <c r="L177" s="4">
        <v>47.5</v>
      </c>
      <c r="M177" s="4">
        <v>46.8</v>
      </c>
      <c r="N177" s="4">
        <v>47.2</v>
      </c>
      <c r="O177" s="5"/>
      <c r="P177" s="5"/>
      <c r="Q177" s="5"/>
      <c r="R177" s="5"/>
      <c r="S177" s="5"/>
      <c r="T177" s="5"/>
      <c r="U177" s="5"/>
      <c r="V177" s="1"/>
      <c r="W177" s="1"/>
      <c r="X177" s="1"/>
      <c r="Y177" s="1"/>
      <c r="Z177" s="1"/>
      <c r="AA177" s="1"/>
    </row>
    <row r="178" spans="1:251" s="41" customFormat="1" ht="15.75" customHeight="1" x14ac:dyDescent="0.2">
      <c r="B178" s="32"/>
      <c r="C178" s="42"/>
      <c r="D178" s="43"/>
      <c r="E178" s="43"/>
      <c r="G178" s="41" t="s">
        <v>187</v>
      </c>
      <c r="J178" s="44">
        <v>52.2</v>
      </c>
      <c r="K178" s="44">
        <v>53</v>
      </c>
      <c r="L178" s="44">
        <v>52.5</v>
      </c>
      <c r="M178" s="44">
        <v>53.2</v>
      </c>
      <c r="N178" s="44">
        <v>52.8</v>
      </c>
      <c r="O178" s="5"/>
      <c r="P178" s="5"/>
      <c r="Q178" s="5"/>
      <c r="R178" s="5"/>
      <c r="S178" s="5"/>
      <c r="T178" s="5"/>
      <c r="U178" s="5"/>
      <c r="V178" s="1"/>
      <c r="W178" s="1"/>
      <c r="X178" s="1"/>
      <c r="Y178" s="1"/>
      <c r="Z178" s="1"/>
      <c r="AA178" s="1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W178" s="32"/>
      <c r="BX178" s="32"/>
      <c r="BY178" s="32"/>
      <c r="BZ178" s="32"/>
      <c r="CA178" s="32"/>
      <c r="CB178" s="32"/>
      <c r="CC178" s="32"/>
      <c r="CD178" s="32"/>
      <c r="CE178" s="32"/>
      <c r="CF178" s="32"/>
    </row>
    <row r="179" spans="1:251" s="23" customFormat="1" ht="15.75" customHeight="1" x14ac:dyDescent="0.2">
      <c r="A179" s="15"/>
      <c r="B179" s="16"/>
      <c r="C179" s="17" t="s">
        <v>188</v>
      </c>
      <c r="D179" s="18"/>
      <c r="E179" s="18"/>
      <c r="F179" s="18"/>
      <c r="G179" s="19"/>
      <c r="H179" s="19"/>
      <c r="I179" s="19"/>
      <c r="J179" s="20">
        <v>2019</v>
      </c>
      <c r="K179" s="21">
        <v>2018</v>
      </c>
      <c r="L179" s="21">
        <v>2017</v>
      </c>
      <c r="M179" s="21">
        <v>2016</v>
      </c>
      <c r="N179" s="21">
        <v>2015</v>
      </c>
      <c r="O179" s="5"/>
      <c r="P179" s="5"/>
      <c r="Q179" s="5"/>
      <c r="R179" s="5"/>
      <c r="S179" s="5"/>
      <c r="T179" s="5"/>
      <c r="U179" s="5"/>
      <c r="V179" s="1"/>
      <c r="W179" s="1"/>
      <c r="X179" s="1"/>
      <c r="Y179" s="1"/>
      <c r="Z179" s="1"/>
      <c r="AA179" s="1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  <c r="EC179" s="22"/>
      <c r="ED179" s="22"/>
      <c r="EE179" s="22"/>
      <c r="EF179" s="22"/>
      <c r="EG179" s="22"/>
      <c r="EH179" s="22"/>
      <c r="EI179" s="22"/>
      <c r="EJ179" s="22"/>
      <c r="EK179" s="22"/>
      <c r="EL179" s="22"/>
      <c r="EM179" s="22"/>
      <c r="EN179" s="22"/>
      <c r="EO179" s="22"/>
      <c r="EP179" s="22"/>
      <c r="EQ179" s="22"/>
      <c r="ER179" s="22"/>
      <c r="ES179" s="22"/>
      <c r="ET179" s="22"/>
      <c r="EU179" s="22"/>
      <c r="EV179" s="22"/>
      <c r="EW179" s="22"/>
      <c r="EX179" s="22"/>
      <c r="EY179" s="22"/>
      <c r="EZ179" s="22"/>
      <c r="FA179" s="22"/>
      <c r="FB179" s="22"/>
      <c r="FC179" s="22"/>
      <c r="FD179" s="22"/>
      <c r="FE179" s="22"/>
      <c r="FF179" s="22"/>
      <c r="FG179" s="22"/>
      <c r="FH179" s="22"/>
      <c r="FI179" s="22"/>
      <c r="FJ179" s="22"/>
      <c r="FK179" s="22"/>
      <c r="FL179" s="22"/>
      <c r="FM179" s="22"/>
      <c r="FN179" s="22"/>
      <c r="FO179" s="22"/>
      <c r="FP179" s="22"/>
      <c r="FQ179" s="22"/>
      <c r="FR179" s="22"/>
      <c r="FS179" s="22"/>
      <c r="FT179" s="22"/>
      <c r="FU179" s="22"/>
      <c r="FV179" s="22"/>
      <c r="FW179" s="22"/>
      <c r="FX179" s="22"/>
      <c r="FY179" s="22"/>
      <c r="FZ179" s="22"/>
      <c r="GA179" s="22"/>
      <c r="GB179" s="22"/>
      <c r="GC179" s="22"/>
      <c r="GD179" s="22"/>
      <c r="GE179" s="22"/>
      <c r="GF179" s="22"/>
      <c r="GG179" s="22"/>
      <c r="GH179" s="22"/>
      <c r="GI179" s="22"/>
      <c r="GJ179" s="22"/>
      <c r="GK179" s="22"/>
      <c r="GL179" s="22"/>
      <c r="GM179" s="22"/>
      <c r="GN179" s="22"/>
      <c r="GO179" s="22"/>
      <c r="GP179" s="22"/>
      <c r="GQ179" s="22"/>
      <c r="GR179" s="22"/>
      <c r="GS179" s="22"/>
      <c r="GT179" s="22"/>
      <c r="GU179" s="22"/>
      <c r="GV179" s="22"/>
      <c r="GW179" s="22"/>
      <c r="GX179" s="22"/>
      <c r="GY179" s="22"/>
      <c r="GZ179" s="22"/>
      <c r="HA179" s="22"/>
      <c r="HB179" s="22"/>
      <c r="HC179" s="22"/>
      <c r="HD179" s="22"/>
      <c r="HE179" s="22"/>
      <c r="HF179" s="22"/>
      <c r="HG179" s="22"/>
      <c r="HH179" s="22"/>
      <c r="HI179" s="22"/>
      <c r="HJ179" s="22"/>
      <c r="HK179" s="22"/>
      <c r="HL179" s="22"/>
      <c r="HM179" s="22"/>
      <c r="HN179" s="22"/>
      <c r="HO179" s="22"/>
      <c r="HP179" s="22"/>
      <c r="HQ179" s="22"/>
      <c r="HR179" s="22"/>
      <c r="HS179" s="22"/>
      <c r="HT179" s="22"/>
      <c r="HU179" s="22"/>
      <c r="HV179" s="22"/>
      <c r="HW179" s="22"/>
      <c r="HX179" s="22"/>
      <c r="HY179" s="22"/>
      <c r="HZ179" s="22"/>
      <c r="IA179" s="22"/>
      <c r="IB179" s="22"/>
      <c r="IC179" s="22"/>
      <c r="ID179" s="22"/>
      <c r="IE179" s="22"/>
      <c r="IF179" s="22"/>
      <c r="IG179" s="22"/>
      <c r="IH179" s="22"/>
      <c r="II179" s="22"/>
      <c r="IJ179" s="22"/>
      <c r="IK179" s="22"/>
      <c r="IL179" s="22"/>
      <c r="IM179" s="22"/>
      <c r="IN179" s="22"/>
      <c r="IO179" s="22"/>
      <c r="IP179" s="22"/>
      <c r="IQ179" s="22"/>
    </row>
    <row r="180" spans="1:251" s="30" customFormat="1" ht="15.75" customHeight="1" x14ac:dyDescent="0.2">
      <c r="A180" s="30" t="s">
        <v>10</v>
      </c>
      <c r="B180" s="32"/>
      <c r="C180" s="27"/>
      <c r="D180" s="26"/>
      <c r="E180" s="26" t="s">
        <v>189</v>
      </c>
      <c r="F180" s="26"/>
      <c r="G180" s="39"/>
      <c r="H180" s="39"/>
      <c r="I180" s="39"/>
      <c r="J180" s="94">
        <v>7354490</v>
      </c>
      <c r="K180" s="94">
        <v>7539688.1100000003</v>
      </c>
      <c r="L180" s="94">
        <v>8884728.8800000008</v>
      </c>
      <c r="M180" s="94">
        <v>6405184.6900000004</v>
      </c>
      <c r="N180" s="94">
        <v>5049008.78</v>
      </c>
      <c r="O180" s="5"/>
      <c r="P180" s="5"/>
      <c r="Q180" s="5"/>
      <c r="R180" s="5"/>
      <c r="S180" s="5"/>
      <c r="T180" s="5"/>
      <c r="U180" s="5"/>
      <c r="V180" s="1"/>
      <c r="W180" s="1"/>
      <c r="X180" s="1"/>
      <c r="Y180" s="1"/>
      <c r="Z180" s="1"/>
      <c r="AA180" s="1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W180" s="32"/>
      <c r="BX180" s="32"/>
      <c r="BY180" s="32"/>
      <c r="BZ180" s="32"/>
      <c r="CA180" s="32"/>
      <c r="CB180" s="32"/>
      <c r="CC180" s="32"/>
      <c r="CD180" s="32"/>
      <c r="CE180" s="32"/>
      <c r="CF180" s="32"/>
    </row>
    <row r="181" spans="1:251" s="32" customFormat="1" ht="15.75" customHeight="1" x14ac:dyDescent="0.2">
      <c r="A181" s="32" t="s">
        <v>5</v>
      </c>
      <c r="C181" s="33"/>
      <c r="D181" s="16"/>
      <c r="E181" s="16"/>
      <c r="F181" s="16" t="s">
        <v>190</v>
      </c>
      <c r="J181" s="95">
        <v>4306011</v>
      </c>
      <c r="K181" s="62">
        <v>3732729</v>
      </c>
      <c r="L181" s="62">
        <v>3335810</v>
      </c>
      <c r="M181" s="62">
        <v>3277725</v>
      </c>
      <c r="N181" s="62">
        <v>2446335</v>
      </c>
      <c r="O181" s="5"/>
      <c r="P181" s="5"/>
      <c r="Q181" s="5"/>
      <c r="R181" s="5"/>
      <c r="S181" s="5"/>
      <c r="T181" s="5"/>
      <c r="U181" s="5"/>
      <c r="V181" s="1"/>
      <c r="W181" s="1"/>
      <c r="X181" s="1"/>
      <c r="Y181" s="1"/>
      <c r="Z181" s="1"/>
      <c r="AA181" s="1"/>
    </row>
    <row r="182" spans="1:251" s="32" customFormat="1" ht="15.75" customHeight="1" x14ac:dyDescent="0.2">
      <c r="C182" s="33"/>
      <c r="D182" s="16"/>
      <c r="E182" s="16"/>
      <c r="F182" s="16"/>
      <c r="G182" s="32" t="s">
        <v>191</v>
      </c>
      <c r="J182" s="95">
        <f>(1690452/J181)*100</f>
        <v>39.257958235592064</v>
      </c>
      <c r="K182" s="4">
        <v>40</v>
      </c>
      <c r="L182" s="4">
        <v>37</v>
      </c>
      <c r="M182" s="4">
        <v>39</v>
      </c>
      <c r="N182" s="4">
        <v>41</v>
      </c>
      <c r="O182" s="5"/>
      <c r="P182" s="5"/>
      <c r="Q182" s="5"/>
      <c r="R182" s="5"/>
      <c r="S182" s="5"/>
      <c r="T182" s="5"/>
      <c r="U182" s="5"/>
      <c r="V182" s="1"/>
      <c r="W182" s="1"/>
      <c r="X182" s="1"/>
      <c r="Y182" s="1"/>
      <c r="Z182" s="1"/>
      <c r="AA182" s="1"/>
    </row>
    <row r="183" spans="1:251" s="32" customFormat="1" ht="15.75" customHeight="1" x14ac:dyDescent="0.2">
      <c r="C183" s="33"/>
      <c r="D183" s="16"/>
      <c r="E183" s="16"/>
      <c r="F183" s="16"/>
      <c r="G183" s="32" t="s">
        <v>192</v>
      </c>
      <c r="J183" s="50">
        <f>(690600/J181)*100</f>
        <v>16.038045420692143</v>
      </c>
      <c r="K183" s="4">
        <v>13</v>
      </c>
      <c r="L183" s="4">
        <v>14</v>
      </c>
      <c r="M183" s="4">
        <v>12</v>
      </c>
      <c r="N183" s="4">
        <v>12</v>
      </c>
      <c r="O183" s="5"/>
      <c r="P183" s="5"/>
      <c r="Q183" s="5"/>
      <c r="R183" s="5"/>
      <c r="S183" s="5"/>
      <c r="T183" s="5"/>
      <c r="U183" s="5"/>
      <c r="V183" s="1"/>
      <c r="W183" s="1"/>
      <c r="X183" s="1"/>
      <c r="Y183" s="1"/>
      <c r="Z183" s="1"/>
      <c r="AA183" s="1"/>
    </row>
    <row r="184" spans="1:251" s="32" customFormat="1" ht="15.75" customHeight="1" x14ac:dyDescent="0.2">
      <c r="C184" s="33"/>
      <c r="D184" s="16"/>
      <c r="E184" s="16"/>
      <c r="F184" s="16"/>
      <c r="G184" s="32" t="s">
        <v>193</v>
      </c>
      <c r="J184" s="50">
        <f>(357050/J181)*100</f>
        <v>8.2918970713265701</v>
      </c>
      <c r="K184" s="4">
        <v>8</v>
      </c>
      <c r="L184" s="4">
        <v>10</v>
      </c>
      <c r="M184" s="4">
        <v>9</v>
      </c>
      <c r="N184" s="4">
        <v>11</v>
      </c>
      <c r="O184" s="5"/>
      <c r="P184" s="5"/>
      <c r="Q184" s="5"/>
      <c r="R184" s="5"/>
      <c r="S184" s="5"/>
      <c r="T184" s="5"/>
      <c r="U184" s="5"/>
      <c r="V184" s="1"/>
      <c r="W184" s="1"/>
      <c r="X184" s="1"/>
      <c r="Y184" s="1"/>
      <c r="Z184" s="1"/>
      <c r="AA184" s="1"/>
    </row>
    <row r="185" spans="1:251" s="32" customFormat="1" ht="15.75" customHeight="1" x14ac:dyDescent="0.2">
      <c r="C185" s="33"/>
      <c r="D185" s="16"/>
      <c r="E185" s="16"/>
      <c r="F185" s="16"/>
      <c r="G185" s="32" t="s">
        <v>194</v>
      </c>
      <c r="J185" s="50">
        <f>(603500/J181)*100</f>
        <v>14.015291646955848</v>
      </c>
      <c r="K185" s="4">
        <v>12</v>
      </c>
      <c r="L185" s="4">
        <v>10</v>
      </c>
      <c r="M185" s="4">
        <v>9</v>
      </c>
      <c r="N185" s="4">
        <v>14</v>
      </c>
      <c r="O185" s="5"/>
      <c r="P185" s="5"/>
      <c r="Q185" s="5"/>
      <c r="R185" s="5"/>
      <c r="S185" s="5"/>
      <c r="T185" s="5"/>
      <c r="U185" s="5"/>
      <c r="V185" s="1"/>
      <c r="W185" s="1"/>
      <c r="X185" s="1"/>
      <c r="Y185" s="1"/>
      <c r="Z185" s="1"/>
      <c r="AA185" s="1"/>
    </row>
    <row r="186" spans="1:251" s="32" customFormat="1" ht="15.75" customHeight="1" x14ac:dyDescent="0.2">
      <c r="C186" s="33"/>
      <c r="D186" s="16"/>
      <c r="E186" s="16"/>
      <c r="F186" s="16"/>
      <c r="G186" s="32" t="s">
        <v>195</v>
      </c>
      <c r="J186" s="50">
        <f>(964409/J181)*100</f>
        <v>22.396807625433375</v>
      </c>
      <c r="K186" s="4">
        <v>27</v>
      </c>
      <c r="L186" s="4">
        <v>28</v>
      </c>
      <c r="M186" s="4">
        <v>31</v>
      </c>
      <c r="N186" s="4">
        <v>22</v>
      </c>
      <c r="O186" s="5"/>
      <c r="P186" s="5"/>
      <c r="Q186" s="5"/>
      <c r="R186" s="5"/>
      <c r="S186" s="5"/>
      <c r="T186" s="5"/>
      <c r="U186" s="5"/>
      <c r="V186" s="1"/>
      <c r="W186" s="1"/>
      <c r="X186" s="1"/>
      <c r="Y186" s="1"/>
      <c r="Z186" s="1"/>
      <c r="AA186" s="1"/>
    </row>
    <row r="187" spans="1:251" s="32" customFormat="1" ht="15.75" customHeight="1" x14ac:dyDescent="0.2">
      <c r="A187" s="32" t="s">
        <v>5</v>
      </c>
      <c r="C187" s="33"/>
      <c r="D187" s="16"/>
      <c r="E187" s="16"/>
      <c r="F187" s="16" t="s">
        <v>196</v>
      </c>
      <c r="J187" s="62">
        <v>581674</v>
      </c>
      <c r="K187" s="62">
        <v>437246</v>
      </c>
      <c r="L187" s="62">
        <v>473395</v>
      </c>
      <c r="M187" s="62">
        <v>523712</v>
      </c>
      <c r="N187" s="62">
        <v>376819</v>
      </c>
      <c r="O187" s="5"/>
      <c r="P187" s="5"/>
      <c r="Q187" s="5"/>
      <c r="R187" s="5"/>
      <c r="S187" s="5"/>
      <c r="T187" s="5"/>
      <c r="U187" s="5"/>
      <c r="V187" s="1"/>
      <c r="W187" s="1"/>
      <c r="X187" s="1"/>
      <c r="Y187" s="1"/>
      <c r="Z187" s="1"/>
      <c r="AA187" s="1"/>
    </row>
    <row r="188" spans="1:251" s="32" customFormat="1" ht="15.75" customHeight="1" x14ac:dyDescent="0.2">
      <c r="C188" s="33"/>
      <c r="D188" s="16"/>
      <c r="E188" s="16"/>
      <c r="F188" s="16"/>
      <c r="G188" s="32" t="s">
        <v>191</v>
      </c>
      <c r="J188" s="50">
        <f>(456697/J187)*100</f>
        <v>78.514253688492175</v>
      </c>
      <c r="K188" s="4">
        <v>83</v>
      </c>
      <c r="L188" s="4">
        <v>72</v>
      </c>
      <c r="M188" s="4">
        <v>77</v>
      </c>
      <c r="N188" s="4">
        <v>84</v>
      </c>
      <c r="O188" s="5"/>
      <c r="P188" s="5"/>
      <c r="Q188" s="5"/>
      <c r="R188" s="5"/>
      <c r="S188" s="5"/>
      <c r="T188" s="5"/>
      <c r="U188" s="5"/>
      <c r="V188" s="1"/>
      <c r="W188" s="1"/>
      <c r="X188" s="1"/>
      <c r="Y188" s="1"/>
      <c r="Z188" s="1"/>
      <c r="AA188" s="1"/>
    </row>
    <row r="189" spans="1:251" s="32" customFormat="1" ht="15.75" customHeight="1" x14ac:dyDescent="0.2">
      <c r="C189" s="33"/>
      <c r="D189" s="16"/>
      <c r="E189" s="16"/>
      <c r="F189" s="16"/>
      <c r="G189" s="32" t="s">
        <v>197</v>
      </c>
      <c r="J189" s="50">
        <f>(15275/J187)*100</f>
        <v>2.626041390882178</v>
      </c>
      <c r="K189" s="4">
        <v>1</v>
      </c>
      <c r="L189" s="4">
        <v>1</v>
      </c>
      <c r="M189" s="4">
        <v>3</v>
      </c>
      <c r="N189" s="4">
        <v>2</v>
      </c>
      <c r="O189" s="5"/>
      <c r="P189" s="5"/>
      <c r="Q189" s="5"/>
      <c r="R189" s="5"/>
      <c r="S189" s="5"/>
      <c r="T189" s="5"/>
      <c r="U189" s="5"/>
      <c r="V189" s="1"/>
      <c r="W189" s="1"/>
      <c r="X189" s="1"/>
      <c r="Y189" s="1"/>
      <c r="Z189" s="1"/>
      <c r="AA189" s="1"/>
    </row>
    <row r="190" spans="1:251" s="32" customFormat="1" ht="15.75" customHeight="1" x14ac:dyDescent="0.2">
      <c r="C190" s="33"/>
      <c r="D190" s="16"/>
      <c r="E190" s="16"/>
      <c r="F190" s="16"/>
      <c r="G190" s="32" t="s">
        <v>193</v>
      </c>
      <c r="J190" s="50">
        <f>(93676/J187)*100</f>
        <v>16.104553409641827</v>
      </c>
      <c r="K190" s="4">
        <v>13</v>
      </c>
      <c r="L190" s="4">
        <v>12</v>
      </c>
      <c r="M190" s="4">
        <v>20</v>
      </c>
      <c r="N190" s="4">
        <v>14</v>
      </c>
      <c r="O190" s="5"/>
      <c r="P190" s="5"/>
      <c r="Q190" s="5"/>
      <c r="R190" s="5"/>
      <c r="S190" s="5"/>
      <c r="T190" s="5"/>
      <c r="U190" s="5"/>
      <c r="V190" s="1"/>
      <c r="W190" s="1"/>
      <c r="X190" s="1"/>
      <c r="Y190" s="1"/>
      <c r="Z190" s="1"/>
      <c r="AA190" s="1"/>
    </row>
    <row r="191" spans="1:251" s="32" customFormat="1" ht="15.75" customHeight="1" x14ac:dyDescent="0.2">
      <c r="C191" s="33"/>
      <c r="D191" s="16"/>
      <c r="E191" s="16"/>
      <c r="F191" s="16"/>
      <c r="G191" s="32" t="s">
        <v>198</v>
      </c>
      <c r="J191" s="50">
        <f>(16026/J187)*100</f>
        <v>2.7551515109838158</v>
      </c>
      <c r="K191" s="4">
        <v>3</v>
      </c>
      <c r="L191" s="4">
        <v>14</v>
      </c>
      <c r="M191" s="4">
        <v>0</v>
      </c>
      <c r="N191" s="4">
        <v>0</v>
      </c>
      <c r="O191" s="5"/>
      <c r="P191" s="5"/>
      <c r="Q191" s="5"/>
      <c r="R191" s="5"/>
      <c r="S191" s="5"/>
      <c r="T191" s="5"/>
      <c r="U191" s="5"/>
      <c r="V191" s="1"/>
      <c r="W191" s="1"/>
      <c r="X191" s="1"/>
      <c r="Y191" s="1"/>
      <c r="Z191" s="1"/>
      <c r="AA191" s="1"/>
    </row>
    <row r="192" spans="1:251" s="41" customFormat="1" ht="15.75" customHeight="1" x14ac:dyDescent="0.2">
      <c r="A192" s="41" t="s">
        <v>10</v>
      </c>
      <c r="B192" s="32"/>
      <c r="C192" s="42"/>
      <c r="D192" s="43"/>
      <c r="E192" s="43"/>
      <c r="F192" s="43" t="s">
        <v>199</v>
      </c>
      <c r="J192" s="44">
        <v>785</v>
      </c>
      <c r="K192" s="44">
        <v>799</v>
      </c>
      <c r="L192" s="44">
        <v>830</v>
      </c>
      <c r="M192" s="44">
        <v>770</v>
      </c>
      <c r="N192" s="44">
        <v>657</v>
      </c>
      <c r="O192" s="5"/>
      <c r="P192" s="5"/>
      <c r="Q192" s="5"/>
      <c r="R192" s="5"/>
      <c r="S192" s="5"/>
      <c r="T192" s="5"/>
      <c r="U192" s="5"/>
      <c r="V192" s="1"/>
      <c r="W192" s="1"/>
      <c r="X192" s="1"/>
      <c r="Y192" s="1"/>
      <c r="Z192" s="1"/>
      <c r="AA192" s="1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W192" s="32"/>
      <c r="BX192" s="32"/>
      <c r="BY192" s="32"/>
      <c r="BZ192" s="32"/>
      <c r="CA192" s="32"/>
      <c r="CB192" s="32"/>
      <c r="CC192" s="32"/>
      <c r="CD192" s="32"/>
      <c r="CE192" s="32"/>
      <c r="CF192" s="32"/>
    </row>
    <row r="193" spans="1:251" s="30" customFormat="1" ht="15.75" customHeight="1" x14ac:dyDescent="0.2">
      <c r="B193" s="32"/>
      <c r="C193" s="27"/>
      <c r="D193" s="26"/>
      <c r="E193" s="26" t="s">
        <v>200</v>
      </c>
      <c r="F193" s="26"/>
      <c r="G193" s="39"/>
      <c r="H193" s="39"/>
      <c r="I193" s="39"/>
      <c r="J193" s="96">
        <v>2019</v>
      </c>
      <c r="K193" s="97">
        <v>2018</v>
      </c>
      <c r="L193" s="97">
        <v>2017</v>
      </c>
      <c r="M193" s="97">
        <v>2016</v>
      </c>
      <c r="N193" s="97">
        <v>2015</v>
      </c>
      <c r="O193" s="5"/>
      <c r="P193" s="5"/>
      <c r="Q193" s="5"/>
      <c r="R193" s="5"/>
      <c r="S193" s="5"/>
      <c r="T193" s="5"/>
      <c r="U193" s="5"/>
      <c r="V193" s="1"/>
      <c r="W193" s="1"/>
      <c r="X193" s="1"/>
      <c r="Y193" s="1"/>
      <c r="Z193" s="1"/>
      <c r="AA193" s="1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W193" s="32"/>
      <c r="BX193" s="32"/>
      <c r="BY193" s="32"/>
      <c r="BZ193" s="32"/>
      <c r="CA193" s="32"/>
      <c r="CB193" s="32"/>
      <c r="CC193" s="32"/>
      <c r="CD193" s="32"/>
      <c r="CE193" s="32"/>
      <c r="CF193" s="32"/>
    </row>
    <row r="194" spans="1:251" s="32" customFormat="1" ht="15.75" customHeight="1" x14ac:dyDescent="0.2">
      <c r="A194" s="32" t="s">
        <v>10</v>
      </c>
      <c r="C194" s="33"/>
      <c r="D194" s="16"/>
      <c r="E194" s="16"/>
      <c r="F194" s="32" t="s">
        <v>201</v>
      </c>
      <c r="J194" s="35">
        <v>469601</v>
      </c>
      <c r="K194" s="35">
        <v>430198</v>
      </c>
      <c r="L194" s="35">
        <v>339169</v>
      </c>
      <c r="M194" s="77" t="s">
        <v>202</v>
      </c>
      <c r="N194" s="78"/>
      <c r="O194" s="5"/>
      <c r="P194" s="5"/>
      <c r="Q194" s="5"/>
      <c r="R194" s="5"/>
      <c r="S194" s="5"/>
      <c r="T194" s="5"/>
      <c r="U194" s="5"/>
      <c r="V194" s="1"/>
      <c r="W194" s="1"/>
      <c r="X194" s="1"/>
      <c r="Y194" s="1"/>
      <c r="Z194" s="1"/>
      <c r="AA194" s="1"/>
    </row>
    <row r="195" spans="1:251" s="41" customFormat="1" ht="15.75" customHeight="1" x14ac:dyDescent="0.2">
      <c r="A195" s="41" t="s">
        <v>10</v>
      </c>
      <c r="B195" s="32"/>
      <c r="C195" s="42"/>
      <c r="D195" s="43"/>
      <c r="E195" s="43"/>
      <c r="F195" s="41" t="s">
        <v>203</v>
      </c>
      <c r="I195" s="32"/>
      <c r="J195" s="35">
        <v>590873</v>
      </c>
      <c r="K195" s="35">
        <v>516238</v>
      </c>
      <c r="L195" s="35">
        <f>L194*1.2</f>
        <v>407002.8</v>
      </c>
      <c r="M195" s="36" t="s">
        <v>202</v>
      </c>
      <c r="N195" s="37"/>
      <c r="O195" s="5"/>
      <c r="P195" s="5"/>
      <c r="Q195" s="5"/>
      <c r="R195" s="5"/>
      <c r="S195" s="5"/>
      <c r="T195" s="5"/>
      <c r="U195" s="5"/>
      <c r="V195" s="1"/>
      <c r="W195" s="1"/>
      <c r="X195" s="1"/>
      <c r="Y195" s="1"/>
      <c r="Z195" s="1"/>
      <c r="AA195" s="1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W195" s="32"/>
      <c r="BX195" s="32"/>
      <c r="BY195" s="32"/>
      <c r="BZ195" s="32"/>
      <c r="CA195" s="32"/>
      <c r="CB195" s="32"/>
      <c r="CC195" s="32"/>
      <c r="CD195" s="32"/>
      <c r="CE195" s="32"/>
      <c r="CF195" s="32"/>
    </row>
    <row r="196" spans="1:251" s="30" customFormat="1" ht="15.75" customHeight="1" x14ac:dyDescent="0.2">
      <c r="B196" s="32"/>
      <c r="C196" s="27"/>
      <c r="D196" s="26"/>
      <c r="E196" s="26" t="s">
        <v>204</v>
      </c>
      <c r="F196" s="26"/>
      <c r="G196" s="39"/>
      <c r="H196" s="39"/>
      <c r="I196" s="39"/>
      <c r="J196" s="20">
        <v>2019</v>
      </c>
      <c r="K196" s="21">
        <v>2018</v>
      </c>
      <c r="L196" s="21">
        <v>2017</v>
      </c>
      <c r="M196" s="21">
        <v>2016</v>
      </c>
      <c r="N196" s="21">
        <v>2015</v>
      </c>
      <c r="O196" s="5"/>
      <c r="P196" s="5"/>
      <c r="Q196" s="5"/>
      <c r="R196" s="5"/>
      <c r="S196" s="5"/>
      <c r="T196" s="5"/>
      <c r="U196" s="5"/>
      <c r="V196" s="1"/>
      <c r="W196" s="1"/>
      <c r="X196" s="1"/>
      <c r="Y196" s="1"/>
      <c r="Z196" s="1"/>
      <c r="AA196" s="1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W196" s="32"/>
      <c r="BX196" s="32"/>
      <c r="BY196" s="32"/>
      <c r="BZ196" s="32"/>
      <c r="CA196" s="32"/>
      <c r="CB196" s="32"/>
      <c r="CC196" s="32"/>
      <c r="CD196" s="32"/>
      <c r="CE196" s="32"/>
      <c r="CF196" s="32"/>
    </row>
    <row r="197" spans="1:251" s="32" customFormat="1" ht="15.75" customHeight="1" x14ac:dyDescent="0.2">
      <c r="A197" s="32" t="s">
        <v>10</v>
      </c>
      <c r="C197" s="33"/>
      <c r="D197" s="16"/>
      <c r="E197" s="16"/>
      <c r="F197" s="32" t="s">
        <v>205</v>
      </c>
      <c r="J197" s="4">
        <v>235</v>
      </c>
      <c r="K197" s="4">
        <v>238</v>
      </c>
      <c r="L197" s="4">
        <v>246</v>
      </c>
      <c r="M197" s="4">
        <v>243</v>
      </c>
      <c r="N197" s="4">
        <v>259</v>
      </c>
      <c r="O197" s="5"/>
      <c r="P197" s="5"/>
      <c r="Q197" s="5"/>
      <c r="R197" s="5"/>
      <c r="S197" s="5"/>
      <c r="T197" s="5"/>
      <c r="U197" s="5"/>
      <c r="V197" s="1"/>
      <c r="W197" s="1"/>
      <c r="X197" s="1"/>
      <c r="Y197" s="1"/>
      <c r="Z197" s="1"/>
      <c r="AA197" s="1"/>
    </row>
    <row r="198" spans="1:251" s="32" customFormat="1" ht="15.75" customHeight="1" x14ac:dyDescent="0.2">
      <c r="A198" s="32" t="s">
        <v>10</v>
      </c>
      <c r="C198" s="33"/>
      <c r="D198" s="16"/>
      <c r="E198" s="16"/>
      <c r="F198" s="32" t="s">
        <v>206</v>
      </c>
      <c r="J198" s="4">
        <v>154</v>
      </c>
      <c r="K198" s="4">
        <v>141</v>
      </c>
      <c r="L198" s="4">
        <v>116</v>
      </c>
      <c r="M198" s="4">
        <v>118</v>
      </c>
      <c r="N198" s="4">
        <v>115</v>
      </c>
      <c r="O198" s="5"/>
      <c r="P198" s="5"/>
      <c r="Q198" s="5"/>
      <c r="R198" s="5"/>
      <c r="S198" s="5"/>
      <c r="T198" s="5"/>
      <c r="U198" s="5"/>
      <c r="V198" s="1"/>
      <c r="W198" s="1"/>
      <c r="X198" s="1"/>
      <c r="Y198" s="1"/>
      <c r="Z198" s="1"/>
      <c r="AA198" s="1"/>
    </row>
    <row r="199" spans="1:251" s="41" customFormat="1" ht="15.75" customHeight="1" x14ac:dyDescent="0.2">
      <c r="A199" s="41" t="s">
        <v>10</v>
      </c>
      <c r="B199" s="32"/>
      <c r="C199" s="42"/>
      <c r="D199" s="43"/>
      <c r="E199" s="43"/>
      <c r="F199" s="41" t="s">
        <v>207</v>
      </c>
      <c r="I199" s="32"/>
      <c r="J199" s="35">
        <v>515793</v>
      </c>
      <c r="K199" s="35">
        <v>476507</v>
      </c>
      <c r="L199" s="35">
        <v>481400</v>
      </c>
      <c r="M199" s="35">
        <v>471855</v>
      </c>
      <c r="N199" s="35">
        <v>427030</v>
      </c>
      <c r="O199" s="5"/>
      <c r="P199" s="5"/>
      <c r="Q199" s="5"/>
      <c r="R199" s="5"/>
      <c r="S199" s="5"/>
      <c r="T199" s="5"/>
      <c r="U199" s="5"/>
      <c r="V199" s="1"/>
      <c r="W199" s="1"/>
      <c r="X199" s="1"/>
      <c r="Y199" s="1"/>
      <c r="Z199" s="1"/>
      <c r="AA199" s="1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W199" s="32"/>
      <c r="BX199" s="32"/>
      <c r="BY199" s="32"/>
      <c r="BZ199" s="32"/>
      <c r="CA199" s="32"/>
      <c r="CB199" s="32"/>
      <c r="CC199" s="32"/>
      <c r="CD199" s="32"/>
      <c r="CE199" s="32"/>
      <c r="CF199" s="32"/>
    </row>
    <row r="200" spans="1:251" s="30" customFormat="1" ht="15.75" customHeight="1" x14ac:dyDescent="0.2">
      <c r="B200" s="32"/>
      <c r="C200" s="27"/>
      <c r="D200" s="26"/>
      <c r="E200" s="26" t="s">
        <v>208</v>
      </c>
      <c r="F200" s="26"/>
      <c r="G200" s="39"/>
      <c r="H200" s="39"/>
      <c r="I200" s="39"/>
      <c r="J200" s="20">
        <v>2019</v>
      </c>
      <c r="K200" s="21">
        <v>2018</v>
      </c>
      <c r="L200" s="21">
        <v>2017</v>
      </c>
      <c r="M200" s="21">
        <v>2016</v>
      </c>
      <c r="N200" s="21">
        <v>2015</v>
      </c>
      <c r="O200" s="5"/>
      <c r="P200" s="5"/>
      <c r="Q200" s="5"/>
      <c r="R200" s="5"/>
      <c r="S200" s="5"/>
      <c r="T200" s="5"/>
      <c r="U200" s="5"/>
      <c r="V200" s="1"/>
      <c r="W200" s="1"/>
      <c r="X200" s="1"/>
      <c r="Y200" s="1"/>
      <c r="Z200" s="1"/>
      <c r="AA200" s="1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W200" s="32"/>
      <c r="BX200" s="32"/>
      <c r="BY200" s="32"/>
      <c r="BZ200" s="32"/>
      <c r="CA200" s="32"/>
      <c r="CB200" s="32"/>
      <c r="CC200" s="32"/>
      <c r="CD200" s="32"/>
      <c r="CE200" s="32"/>
      <c r="CF200" s="32"/>
    </row>
    <row r="201" spans="1:251" s="32" customFormat="1" ht="15.75" customHeight="1" x14ac:dyDescent="0.2">
      <c r="A201" s="32" t="s">
        <v>10</v>
      </c>
      <c r="C201" s="33"/>
      <c r="D201" s="16"/>
      <c r="E201" s="16"/>
      <c r="F201" s="32" t="s">
        <v>209</v>
      </c>
      <c r="J201" s="35">
        <v>25688</v>
      </c>
      <c r="K201" s="35">
        <v>26076</v>
      </c>
      <c r="L201" s="35">
        <v>27323</v>
      </c>
      <c r="M201" s="35">
        <v>25183</v>
      </c>
      <c r="N201" s="35">
        <v>23372</v>
      </c>
      <c r="O201" s="5"/>
      <c r="P201" s="5"/>
      <c r="Q201" s="5"/>
      <c r="R201" s="5"/>
      <c r="S201" s="5"/>
      <c r="T201" s="5"/>
      <c r="U201" s="5"/>
      <c r="V201" s="1"/>
      <c r="W201" s="1"/>
      <c r="X201" s="1"/>
      <c r="Y201" s="1"/>
      <c r="Z201" s="1"/>
      <c r="AA201" s="1"/>
    </row>
    <row r="202" spans="1:251" s="32" customFormat="1" ht="15.75" customHeight="1" x14ac:dyDescent="0.2">
      <c r="A202" s="32" t="s">
        <v>10</v>
      </c>
      <c r="C202" s="33"/>
      <c r="D202" s="16"/>
      <c r="E202" s="16"/>
      <c r="F202" s="32" t="s">
        <v>210</v>
      </c>
      <c r="J202" s="35">
        <v>3542</v>
      </c>
      <c r="K202" s="35">
        <v>2355</v>
      </c>
      <c r="L202" s="35">
        <v>2560</v>
      </c>
      <c r="M202" s="35">
        <v>1960</v>
      </c>
      <c r="N202" s="4">
        <v>797</v>
      </c>
      <c r="O202" s="5"/>
      <c r="P202" s="5"/>
      <c r="Q202" s="5"/>
      <c r="R202" s="5"/>
      <c r="S202" s="5"/>
      <c r="T202" s="5"/>
      <c r="U202" s="5"/>
      <c r="V202" s="1"/>
      <c r="W202" s="1"/>
      <c r="X202" s="1"/>
      <c r="Y202" s="1"/>
      <c r="Z202" s="1"/>
      <c r="AA202" s="1"/>
    </row>
    <row r="203" spans="1:251" s="32" customFormat="1" ht="15.75" customHeight="1" x14ac:dyDescent="0.2">
      <c r="A203" s="32" t="s">
        <v>10</v>
      </c>
      <c r="C203" s="33"/>
      <c r="D203" s="16"/>
      <c r="E203" s="16"/>
      <c r="F203" s="32" t="s">
        <v>211</v>
      </c>
      <c r="J203" s="35">
        <v>222226.7</v>
      </c>
      <c r="K203" s="35">
        <v>148135.64000000001</v>
      </c>
      <c r="L203" s="35">
        <v>94047.98</v>
      </c>
      <c r="M203" s="35">
        <v>41313.69</v>
      </c>
      <c r="N203" s="35">
        <v>8180.46</v>
      </c>
      <c r="O203" s="5"/>
      <c r="P203" s="5"/>
      <c r="Q203" s="5"/>
      <c r="R203" s="5"/>
      <c r="S203" s="5"/>
      <c r="T203" s="5"/>
      <c r="U203" s="5"/>
      <c r="V203" s="1"/>
      <c r="W203" s="1"/>
      <c r="X203" s="1"/>
      <c r="Y203" s="1"/>
      <c r="Z203" s="1"/>
      <c r="AA203" s="1"/>
    </row>
    <row r="204" spans="1:251" s="41" customFormat="1" ht="15.75" customHeight="1" x14ac:dyDescent="0.2">
      <c r="A204" s="41" t="s">
        <v>10</v>
      </c>
      <c r="B204" s="32"/>
      <c r="C204" s="42"/>
      <c r="D204" s="43"/>
      <c r="E204" s="43"/>
      <c r="F204" s="41" t="s">
        <v>212</v>
      </c>
      <c r="J204" s="44">
        <v>3</v>
      </c>
      <c r="K204" s="44">
        <v>8</v>
      </c>
      <c r="L204" s="44">
        <v>5</v>
      </c>
      <c r="M204" s="44">
        <v>5</v>
      </c>
      <c r="N204" s="44">
        <v>6</v>
      </c>
      <c r="O204" s="5"/>
      <c r="P204" s="5"/>
      <c r="Q204" s="5"/>
      <c r="R204" s="5"/>
      <c r="S204" s="5"/>
      <c r="T204" s="5"/>
      <c r="U204" s="5"/>
      <c r="V204" s="1"/>
      <c r="W204" s="1"/>
      <c r="X204" s="1"/>
      <c r="Y204" s="1"/>
      <c r="Z204" s="1"/>
      <c r="AA204" s="1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W204" s="32"/>
      <c r="BX204" s="32"/>
      <c r="BY204" s="32"/>
      <c r="BZ204" s="32"/>
      <c r="CA204" s="32"/>
      <c r="CB204" s="32"/>
      <c r="CC204" s="32"/>
      <c r="CD204" s="32"/>
      <c r="CE204" s="32"/>
      <c r="CF204" s="32"/>
    </row>
    <row r="205" spans="1:251" s="23" customFormat="1" ht="15.75" customHeight="1" x14ac:dyDescent="0.2">
      <c r="A205" s="15"/>
      <c r="B205" s="16"/>
      <c r="C205" s="17" t="s">
        <v>213</v>
      </c>
      <c r="D205" s="18"/>
      <c r="E205" s="18"/>
      <c r="F205" s="18"/>
      <c r="G205" s="19"/>
      <c r="H205" s="19"/>
      <c r="I205" s="19"/>
      <c r="J205" s="96">
        <v>2019</v>
      </c>
      <c r="K205" s="97">
        <v>2018</v>
      </c>
      <c r="L205" s="97">
        <v>2017</v>
      </c>
      <c r="M205" s="97">
        <v>2016</v>
      </c>
      <c r="N205" s="97">
        <v>2015</v>
      </c>
      <c r="O205" s="5"/>
      <c r="P205" s="5"/>
      <c r="Q205" s="5"/>
      <c r="R205" s="5"/>
      <c r="S205" s="5"/>
      <c r="T205" s="5"/>
      <c r="U205" s="5"/>
      <c r="V205" s="1"/>
      <c r="W205" s="1"/>
      <c r="X205" s="1"/>
      <c r="Y205" s="1"/>
      <c r="Z205" s="1"/>
      <c r="AA205" s="1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22"/>
      <c r="CJ205" s="22"/>
      <c r="CK205" s="22"/>
      <c r="CL205" s="22"/>
      <c r="CM205" s="22"/>
      <c r="CN205" s="22"/>
      <c r="CO205" s="22"/>
      <c r="CP205" s="22"/>
      <c r="CQ205" s="22"/>
      <c r="CR205" s="22"/>
      <c r="CS205" s="22"/>
      <c r="CT205" s="22"/>
      <c r="CU205" s="22"/>
      <c r="CV205" s="22"/>
      <c r="CW205" s="22"/>
      <c r="CX205" s="22"/>
      <c r="CY205" s="22"/>
      <c r="CZ205" s="22"/>
      <c r="DA205" s="22"/>
      <c r="DB205" s="22"/>
      <c r="DC205" s="22"/>
      <c r="DD205" s="22"/>
      <c r="DE205" s="22"/>
      <c r="DF205" s="22"/>
      <c r="DG205" s="22"/>
      <c r="DH205" s="22"/>
      <c r="DI205" s="22"/>
      <c r="DJ205" s="22"/>
      <c r="DK205" s="22"/>
      <c r="DL205" s="22"/>
      <c r="DM205" s="22"/>
      <c r="DN205" s="22"/>
      <c r="DO205" s="22"/>
      <c r="DP205" s="22"/>
      <c r="DQ205" s="22"/>
      <c r="DR205" s="22"/>
      <c r="DS205" s="22"/>
      <c r="DT205" s="22"/>
      <c r="DU205" s="22"/>
      <c r="DV205" s="22"/>
      <c r="DW205" s="22"/>
      <c r="DX205" s="22"/>
      <c r="DY205" s="22"/>
      <c r="DZ205" s="22"/>
      <c r="EA205" s="22"/>
      <c r="EB205" s="22"/>
      <c r="EC205" s="22"/>
      <c r="ED205" s="22"/>
      <c r="EE205" s="22"/>
      <c r="EF205" s="22"/>
      <c r="EG205" s="22"/>
      <c r="EH205" s="22"/>
      <c r="EI205" s="22"/>
      <c r="EJ205" s="22"/>
      <c r="EK205" s="22"/>
      <c r="EL205" s="22"/>
      <c r="EM205" s="22"/>
      <c r="EN205" s="22"/>
      <c r="EO205" s="22"/>
      <c r="EP205" s="22"/>
      <c r="EQ205" s="22"/>
      <c r="ER205" s="22"/>
      <c r="ES205" s="22"/>
      <c r="ET205" s="22"/>
      <c r="EU205" s="22"/>
      <c r="EV205" s="22"/>
      <c r="EW205" s="22"/>
      <c r="EX205" s="22"/>
      <c r="EY205" s="22"/>
      <c r="EZ205" s="22"/>
      <c r="FA205" s="22"/>
      <c r="FB205" s="22"/>
      <c r="FC205" s="22"/>
      <c r="FD205" s="22"/>
      <c r="FE205" s="22"/>
      <c r="FF205" s="22"/>
      <c r="FG205" s="22"/>
      <c r="FH205" s="22"/>
      <c r="FI205" s="22"/>
      <c r="FJ205" s="22"/>
      <c r="FK205" s="22"/>
      <c r="FL205" s="22"/>
      <c r="FM205" s="22"/>
      <c r="FN205" s="22"/>
      <c r="FO205" s="22"/>
      <c r="FP205" s="22"/>
      <c r="FQ205" s="22"/>
      <c r="FR205" s="22"/>
      <c r="FS205" s="22"/>
      <c r="FT205" s="22"/>
      <c r="FU205" s="22"/>
      <c r="FV205" s="22"/>
      <c r="FW205" s="22"/>
      <c r="FX205" s="22"/>
      <c r="FY205" s="22"/>
      <c r="FZ205" s="22"/>
      <c r="GA205" s="22"/>
      <c r="GB205" s="22"/>
      <c r="GC205" s="22"/>
      <c r="GD205" s="22"/>
      <c r="GE205" s="22"/>
      <c r="GF205" s="22"/>
      <c r="GG205" s="22"/>
      <c r="GH205" s="22"/>
      <c r="GI205" s="22"/>
      <c r="GJ205" s="22"/>
      <c r="GK205" s="22"/>
      <c r="GL205" s="22"/>
      <c r="GM205" s="22"/>
      <c r="GN205" s="22"/>
      <c r="GO205" s="22"/>
      <c r="GP205" s="22"/>
      <c r="GQ205" s="22"/>
      <c r="GR205" s="22"/>
      <c r="GS205" s="22"/>
      <c r="GT205" s="22"/>
      <c r="GU205" s="22"/>
      <c r="GV205" s="22"/>
      <c r="GW205" s="22"/>
      <c r="GX205" s="22"/>
      <c r="GY205" s="22"/>
      <c r="GZ205" s="22"/>
      <c r="HA205" s="22"/>
      <c r="HB205" s="22"/>
      <c r="HC205" s="22"/>
      <c r="HD205" s="22"/>
      <c r="HE205" s="22"/>
      <c r="HF205" s="22"/>
      <c r="HG205" s="22"/>
      <c r="HH205" s="22"/>
      <c r="HI205" s="22"/>
      <c r="HJ205" s="22"/>
      <c r="HK205" s="22"/>
      <c r="HL205" s="22"/>
      <c r="HM205" s="22"/>
      <c r="HN205" s="22"/>
      <c r="HO205" s="22"/>
      <c r="HP205" s="22"/>
      <c r="HQ205" s="22"/>
      <c r="HR205" s="22"/>
      <c r="HS205" s="22"/>
      <c r="HT205" s="22"/>
      <c r="HU205" s="22"/>
      <c r="HV205" s="22"/>
      <c r="HW205" s="22"/>
      <c r="HX205" s="22"/>
      <c r="HY205" s="22"/>
      <c r="HZ205" s="22"/>
      <c r="IA205" s="22"/>
      <c r="IB205" s="22"/>
      <c r="IC205" s="22"/>
      <c r="ID205" s="22"/>
      <c r="IE205" s="22"/>
      <c r="IF205" s="22"/>
      <c r="IG205" s="22"/>
      <c r="IH205" s="22"/>
      <c r="II205" s="22"/>
      <c r="IJ205" s="22"/>
      <c r="IK205" s="22"/>
      <c r="IL205" s="22"/>
      <c r="IM205" s="22"/>
      <c r="IN205" s="22"/>
      <c r="IO205" s="22"/>
      <c r="IP205" s="22"/>
      <c r="IQ205" s="22"/>
    </row>
    <row r="206" spans="1:251" s="32" customFormat="1" ht="15.75" customHeight="1" x14ac:dyDescent="0.2">
      <c r="A206" s="32" t="s">
        <v>10</v>
      </c>
      <c r="C206" s="33"/>
      <c r="D206" s="16"/>
      <c r="E206" s="16" t="s">
        <v>214</v>
      </c>
      <c r="F206" s="16"/>
      <c r="J206" s="4">
        <v>20</v>
      </c>
      <c r="K206" s="4">
        <v>20</v>
      </c>
      <c r="L206" s="4">
        <v>20</v>
      </c>
      <c r="M206" s="4">
        <v>20</v>
      </c>
      <c r="N206" s="4">
        <v>20</v>
      </c>
      <c r="O206" s="5"/>
      <c r="P206" s="5"/>
      <c r="Q206" s="5"/>
      <c r="R206" s="5"/>
      <c r="S206" s="5"/>
      <c r="T206" s="5"/>
      <c r="U206" s="5"/>
      <c r="V206" s="1"/>
      <c r="W206" s="1"/>
      <c r="X206" s="1"/>
      <c r="Y206" s="1"/>
      <c r="Z206" s="1"/>
      <c r="AA206" s="1"/>
    </row>
    <row r="207" spans="1:251" s="32" customFormat="1" ht="15.75" customHeight="1" x14ac:dyDescent="0.2">
      <c r="A207" s="32" t="s">
        <v>10</v>
      </c>
      <c r="C207" s="33"/>
      <c r="D207" s="16"/>
      <c r="E207" s="16" t="s">
        <v>215</v>
      </c>
      <c r="F207" s="16"/>
      <c r="J207" s="4">
        <v>366</v>
      </c>
      <c r="K207" s="4">
        <v>351</v>
      </c>
      <c r="L207" s="4">
        <v>375</v>
      </c>
      <c r="M207" s="4">
        <v>337</v>
      </c>
      <c r="N207" s="4">
        <v>344</v>
      </c>
      <c r="O207" s="5"/>
      <c r="P207" s="5"/>
      <c r="Q207" s="5"/>
      <c r="R207" s="5"/>
      <c r="S207" s="5"/>
      <c r="T207" s="5"/>
      <c r="U207" s="5"/>
      <c r="V207" s="1"/>
      <c r="W207" s="1"/>
      <c r="X207" s="1"/>
      <c r="Y207" s="1"/>
      <c r="Z207" s="1"/>
      <c r="AA207" s="1"/>
    </row>
    <row r="208" spans="1:251" s="32" customFormat="1" ht="15.75" customHeight="1" x14ac:dyDescent="0.2">
      <c r="A208" s="32" t="s">
        <v>10</v>
      </c>
      <c r="C208" s="33"/>
      <c r="D208" s="16"/>
      <c r="E208" s="16" t="s">
        <v>216</v>
      </c>
      <c r="F208" s="16"/>
      <c r="J208" s="4">
        <v>70</v>
      </c>
      <c r="K208" s="4">
        <v>67</v>
      </c>
      <c r="L208" s="4">
        <v>64</v>
      </c>
      <c r="M208" s="4">
        <v>53</v>
      </c>
      <c r="N208" s="4">
        <v>53</v>
      </c>
      <c r="O208" s="5"/>
      <c r="P208" s="5"/>
      <c r="Q208" s="5"/>
      <c r="R208" s="5"/>
      <c r="S208" s="5"/>
      <c r="T208" s="5"/>
      <c r="U208" s="5"/>
      <c r="V208" s="1"/>
      <c r="W208" s="1"/>
      <c r="X208" s="1"/>
      <c r="Y208" s="1"/>
      <c r="Z208" s="1"/>
      <c r="AA208" s="1"/>
    </row>
    <row r="209" spans="1:27" s="32" customFormat="1" ht="15.75" customHeight="1" x14ac:dyDescent="0.2">
      <c r="A209" s="32" t="s">
        <v>10</v>
      </c>
      <c r="C209" s="33"/>
      <c r="D209" s="16"/>
      <c r="E209" s="16" t="s">
        <v>217</v>
      </c>
      <c r="F209" s="16"/>
      <c r="J209" s="4">
        <v>53</v>
      </c>
      <c r="K209" s="4">
        <v>46</v>
      </c>
      <c r="L209" s="4">
        <v>57</v>
      </c>
      <c r="M209" s="4">
        <v>59</v>
      </c>
      <c r="N209" s="4">
        <v>56</v>
      </c>
      <c r="O209" s="5"/>
      <c r="P209" s="5"/>
      <c r="Q209" s="5"/>
      <c r="R209" s="5"/>
      <c r="S209" s="5"/>
      <c r="T209" s="5"/>
      <c r="U209" s="5"/>
      <c r="V209" s="1"/>
      <c r="W209" s="1"/>
      <c r="X209" s="1"/>
      <c r="Y209" s="1"/>
      <c r="Z209" s="1"/>
      <c r="AA209" s="1"/>
    </row>
    <row r="210" spans="1:27" s="32" customFormat="1" ht="4.5" customHeight="1" x14ac:dyDescent="0.2">
      <c r="C210" s="33"/>
      <c r="D210" s="16"/>
      <c r="E210" s="16"/>
      <c r="F210" s="16"/>
      <c r="J210" s="4"/>
      <c r="K210" s="4"/>
      <c r="L210" s="4"/>
      <c r="M210" s="4"/>
      <c r="N210" s="4"/>
      <c r="O210" s="5"/>
      <c r="P210" s="5"/>
      <c r="Q210" s="5"/>
      <c r="R210" s="5"/>
      <c r="S210" s="5"/>
      <c r="T210" s="5"/>
      <c r="U210" s="5"/>
      <c r="V210" s="1"/>
      <c r="W210" s="1"/>
      <c r="X210" s="1"/>
      <c r="Y210" s="1"/>
      <c r="Z210" s="1"/>
      <c r="AA210" s="1"/>
    </row>
    <row r="211" spans="1:27" x14ac:dyDescent="0.2">
      <c r="C211" s="98" t="s">
        <v>218</v>
      </c>
      <c r="D211" s="99"/>
      <c r="E211" s="99"/>
      <c r="F211" s="99"/>
      <c r="G211" s="100"/>
      <c r="H211" s="100"/>
      <c r="I211" s="100"/>
      <c r="J211" s="72"/>
      <c r="K211" s="72"/>
      <c r="L211" s="72"/>
      <c r="M211" s="72"/>
      <c r="N211" s="72"/>
      <c r="O211" s="72"/>
      <c r="P211" s="72"/>
    </row>
    <row r="212" spans="1:27" x14ac:dyDescent="0.2">
      <c r="C212" s="98" t="s">
        <v>219</v>
      </c>
      <c r="D212" s="99"/>
      <c r="E212" s="99"/>
      <c r="F212" s="99"/>
      <c r="G212" s="100"/>
      <c r="H212" s="100"/>
      <c r="I212" s="100"/>
      <c r="J212" s="72"/>
      <c r="K212" s="72"/>
      <c r="L212" s="72"/>
      <c r="M212" s="72"/>
      <c r="N212" s="72"/>
      <c r="O212" s="72"/>
      <c r="P212" s="72"/>
    </row>
    <row r="215" spans="1:27" ht="15" x14ac:dyDescent="0.25">
      <c r="K215"/>
    </row>
    <row r="216" spans="1:27" ht="15" x14ac:dyDescent="0.25">
      <c r="K216"/>
    </row>
    <row r="217" spans="1:27" ht="15" x14ac:dyDescent="0.25">
      <c r="K217"/>
    </row>
    <row r="218" spans="1:27" x14ac:dyDescent="0.2">
      <c r="K218" s="101"/>
    </row>
    <row r="219" spans="1:27" ht="15" x14ac:dyDescent="0.25">
      <c r="K219"/>
    </row>
    <row r="220" spans="1:27" ht="15" x14ac:dyDescent="0.25">
      <c r="K220"/>
    </row>
    <row r="221" spans="1:27" ht="15" x14ac:dyDescent="0.25">
      <c r="K221"/>
    </row>
    <row r="222" spans="1:27" x14ac:dyDescent="0.2">
      <c r="K222" s="101"/>
    </row>
    <row r="223" spans="1:27" ht="15" x14ac:dyDescent="0.25">
      <c r="K223"/>
    </row>
    <row r="224" spans="1:27" ht="15" x14ac:dyDescent="0.25">
      <c r="K224"/>
    </row>
    <row r="225" spans="11:11" ht="15" x14ac:dyDescent="0.25">
      <c r="K225"/>
    </row>
    <row r="226" spans="11:11" x14ac:dyDescent="0.2">
      <c r="K226" s="101"/>
    </row>
    <row r="227" spans="11:11" ht="15" x14ac:dyDescent="0.25">
      <c r="K227"/>
    </row>
    <row r="228" spans="11:11" ht="15" x14ac:dyDescent="0.25">
      <c r="K228"/>
    </row>
    <row r="229" spans="11:11" ht="15" x14ac:dyDescent="0.25">
      <c r="K229"/>
    </row>
    <row r="230" spans="11:11" x14ac:dyDescent="0.2">
      <c r="K230" s="101"/>
    </row>
    <row r="231" spans="11:11" ht="15" x14ac:dyDescent="0.25">
      <c r="K231"/>
    </row>
    <row r="232" spans="11:11" ht="15" x14ac:dyDescent="0.25">
      <c r="K232"/>
    </row>
    <row r="233" spans="11:11" ht="15" x14ac:dyDescent="0.25">
      <c r="K233"/>
    </row>
  </sheetData>
  <mergeCells count="27">
    <mergeCell ref="L175:N175"/>
    <mergeCell ref="M194:N194"/>
    <mergeCell ref="M195:N195"/>
    <mergeCell ref="L162:N162"/>
    <mergeCell ref="L163:N163"/>
    <mergeCell ref="L164:N164"/>
    <mergeCell ref="L165:N165"/>
    <mergeCell ref="K167:N167"/>
    <mergeCell ref="L168:N168"/>
    <mergeCell ref="L154:N154"/>
    <mergeCell ref="L155:N155"/>
    <mergeCell ref="L156:N156"/>
    <mergeCell ref="L158:N158"/>
    <mergeCell ref="L159:N159"/>
    <mergeCell ref="L161:N161"/>
    <mergeCell ref="M117:N117"/>
    <mergeCell ref="M118:N118"/>
    <mergeCell ref="L148:N148"/>
    <mergeCell ref="L151:N151"/>
    <mergeCell ref="L152:N152"/>
    <mergeCell ref="L153:N153"/>
    <mergeCell ref="L13:N13"/>
    <mergeCell ref="L24:N24"/>
    <mergeCell ref="L25:N25"/>
    <mergeCell ref="L42:N42"/>
    <mergeCell ref="K43:N43"/>
    <mergeCell ref="L44:N44"/>
  </mergeCells>
  <hyperlinks>
    <hyperlink ref="C212" r:id="rId1" tooltip="Visit us online for the most current information" display="../10072020 Copy Changes/csr.vulcanmaterials.com" xr:uid="{482DD1F6-E39A-4AD9-9AC7-28A430898151}"/>
  </hyperlinks>
  <pageMargins left="0.7" right="0.7" top="0.75" bottom="0.75" header="0.3" footer="0.3"/>
  <pageSetup paperSize="5" fitToHeight="0" orientation="landscape" horizontalDpi="1200" verticalDpi="1200" r:id="rId2"/>
  <headerFooter>
    <oddFooter>Page &amp;P of &amp;N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 Summary</vt:lpstr>
      <vt:lpstr>'Data Summary'!Print_Area</vt:lpstr>
      <vt:lpstr>'Data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Robbins</dc:creator>
  <cp:lastModifiedBy>Joshua Robbins</cp:lastModifiedBy>
  <cp:lastPrinted>2020-10-15T19:50:38Z</cp:lastPrinted>
  <dcterms:created xsi:type="dcterms:W3CDTF">2020-10-15T19:40:09Z</dcterms:created>
  <dcterms:modified xsi:type="dcterms:W3CDTF">2020-10-15T19:50:56Z</dcterms:modified>
</cp:coreProperties>
</file>