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725"/>
  <workbookPr date1904="1" autoCompressPictures="0"/>
  <workbookProtection lockStructure="1"/>
  <bookViews>
    <workbookView xWindow="13540" yWindow="1260" windowWidth="28500" windowHeight="21940"/>
  </bookViews>
  <sheets>
    <sheet name="INTERACTIVE DEBT TRACKER" sheetId="1" r:id="rId1"/>
    <sheet name="Pmt Frequencies" sheetId="2" state="hidden" r:id="rId2"/>
    <sheet name="Formulas" sheetId="3" state="hidden" r:id="rId3"/>
    <sheet name="Sheet3" sheetId="4" state="hidden"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9" i="1" l="1"/>
  <c r="G10" i="1"/>
  <c r="G13" i="1"/>
  <c r="G14" i="1"/>
  <c r="D2" i="4"/>
  <c r="D4" i="4"/>
  <c r="D5" i="4"/>
  <c r="D7" i="4"/>
  <c r="E2" i="3"/>
  <c r="E21" i="3"/>
  <c r="E4" i="3"/>
  <c r="E19" i="3"/>
  <c r="E5" i="3"/>
  <c r="E20" i="3"/>
  <c r="E22" i="3"/>
  <c r="E23" i="3"/>
  <c r="E30" i="3"/>
  <c r="E28" i="3"/>
  <c r="E29" i="3"/>
  <c r="E31" i="3"/>
  <c r="E32" i="3"/>
  <c r="E11" i="3"/>
  <c r="F19" i="1"/>
  <c r="E10" i="3"/>
  <c r="F18" i="1"/>
  <c r="E9" i="3"/>
  <c r="F17" i="1"/>
  <c r="E19" i="1"/>
  <c r="E18" i="1"/>
  <c r="E17" i="1"/>
  <c r="D17" i="1"/>
  <c r="D3" i="4"/>
  <c r="D6" i="4"/>
  <c r="C2" i="4"/>
  <c r="C3" i="4"/>
  <c r="C4" i="4"/>
  <c r="C5" i="4"/>
  <c r="C6" i="4"/>
  <c r="C7" i="4"/>
  <c r="B2" i="4"/>
  <c r="B3" i="4"/>
  <c r="B4" i="4"/>
  <c r="B5" i="4"/>
  <c r="B6" i="4"/>
  <c r="B7" i="4"/>
  <c r="C5" i="3"/>
  <c r="C20" i="3"/>
  <c r="C22" i="3"/>
  <c r="C9" i="3"/>
  <c r="C6" i="3"/>
  <c r="C29" i="3"/>
  <c r="C31" i="3"/>
  <c r="C32" i="3"/>
  <c r="C23" i="3"/>
  <c r="C11" i="3"/>
  <c r="D19" i="1"/>
  <c r="C10" i="3"/>
  <c r="D18" i="1"/>
  <c r="A2" i="4"/>
  <c r="A7" i="4"/>
  <c r="B2" i="3"/>
  <c r="B21" i="3"/>
  <c r="B22" i="3"/>
  <c r="B9" i="3"/>
  <c r="C17" i="1"/>
  <c r="A6" i="4"/>
  <c r="B6" i="3"/>
  <c r="B29" i="3"/>
  <c r="B30" i="3"/>
  <c r="B31" i="3"/>
  <c r="B32" i="3"/>
  <c r="B23" i="3"/>
  <c r="B11" i="3"/>
  <c r="C19" i="1"/>
  <c r="B10" i="3"/>
  <c r="C18" i="1"/>
  <c r="A5" i="4"/>
  <c r="B5" i="3"/>
  <c r="B20" i="3"/>
  <c r="A4" i="4"/>
  <c r="A3" i="4"/>
  <c r="E3" i="3"/>
  <c r="E6" i="3"/>
  <c r="D28" i="3"/>
  <c r="D5" i="3"/>
  <c r="D29" i="3"/>
  <c r="D30" i="3"/>
  <c r="D31" i="3"/>
  <c r="D32" i="3"/>
  <c r="D19" i="3"/>
  <c r="D20" i="3"/>
  <c r="D21" i="3"/>
  <c r="D22" i="3"/>
  <c r="D23" i="3"/>
  <c r="D11" i="3"/>
  <c r="D10" i="3"/>
  <c r="D9" i="3"/>
  <c r="C4" i="3"/>
  <c r="C28" i="3"/>
  <c r="C30" i="3"/>
  <c r="C19" i="3"/>
  <c r="C21" i="3"/>
  <c r="D3" i="3"/>
  <c r="C3" i="3"/>
  <c r="B4" i="3"/>
  <c r="B19" i="3"/>
  <c r="B28" i="3"/>
  <c r="C2" i="3"/>
  <c r="D2" i="3"/>
  <c r="D4" i="3"/>
  <c r="D6" i="3"/>
  <c r="B3" i="3"/>
</calcChain>
</file>

<file path=xl/sharedStrings.xml><?xml version="1.0" encoding="utf-8"?>
<sst xmlns="http://schemas.openxmlformats.org/spreadsheetml/2006/main" count="54" uniqueCount="34">
  <si>
    <t>Notice: This financial tool is for informational purposes only, and no warranty, express or implied, is made regarding the fitness of this tool for any particular purpose for the applicability of this tool to your individual circumstances. This tool does not constitute investment, legal or tax advice.</t>
  </si>
  <si>
    <t>Payment Frequency</t>
  </si>
  <si>
    <t>Interest Rate (APR)</t>
  </si>
  <si>
    <t>Payment Amount</t>
  </si>
  <si>
    <t>Current Outstanding Loan Amount</t>
  </si>
  <si>
    <t>Loan 1</t>
  </si>
  <si>
    <t>Loan 2</t>
  </si>
  <si>
    <t>Loan 3</t>
  </si>
  <si>
    <t>Loan 4</t>
  </si>
  <si>
    <t>Totals</t>
  </si>
  <si>
    <t>risecredit.com</t>
  </si>
  <si>
    <t>Savings Summary</t>
  </si>
  <si>
    <r>
      <t xml:space="preserve">Estimated Total Interest Savings 
</t>
    </r>
    <r>
      <rPr>
        <sz val="10"/>
        <color rgb="FF585347"/>
        <rFont val="Calibri"/>
      </rPr>
      <t>(over term of loan)</t>
    </r>
  </si>
  <si>
    <t>Monthly</t>
  </si>
  <si>
    <t>Every Two Weeks</t>
  </si>
  <si>
    <t>Interest Rate (Annual Percentage Rate)</t>
  </si>
  <si>
    <t>Additional Payment Amount</t>
  </si>
  <si>
    <t>Total Payments (Min Payments)</t>
  </si>
  <si>
    <t>Total Payments (Add'l Payments)</t>
  </si>
  <si>
    <t>Estimated Total Interest Savings</t>
  </si>
  <si>
    <t>@ Min Payments</t>
  </si>
  <si>
    <t>rate</t>
  </si>
  <si>
    <t>pmt</t>
  </si>
  <si>
    <t>pv</t>
  </si>
  <si>
    <t>Periods</t>
  </si>
  <si>
    <t>Interest</t>
  </si>
  <si>
    <t>@ Addl Payments</t>
  </si>
  <si>
    <r>
      <rPr>
        <b/>
        <i/>
        <sz val="21"/>
        <color indexed="9"/>
        <rFont val="Calibri"/>
      </rPr>
      <t xml:space="preserve">INTERACTIVE DEBT TRACKER
</t>
    </r>
    <r>
      <rPr>
        <sz val="13"/>
        <color indexed="9"/>
        <rFont val="Calibri"/>
      </rPr>
      <t>Track all of your loans with this tool to help manage your obligations.</t>
    </r>
  </si>
  <si>
    <t>Additional Amount You Can Pay</t>
  </si>
  <si>
    <t>Minimum Payment Amount</t>
  </si>
  <si>
    <t>Remaining Payments with Minimum Payment</t>
  </si>
  <si>
    <t>Remaining Payments with Additional Amount</t>
  </si>
  <si>
    <r>
      <t xml:space="preserve">Enter the current outstanding loan amount, payment frequency, 
interest rate, your payment amount and an additional payment amount.
</t>
    </r>
    <r>
      <rPr>
        <sz val="8"/>
        <color indexed="9"/>
        <rFont val="Calibri"/>
      </rPr>
      <t>Please note that the figures provided by this interactive debt tracker are simply estimates.</t>
    </r>
    <r>
      <rPr>
        <sz val="8"/>
        <color rgb="FFFF0000"/>
        <rFont val="Calibri"/>
      </rPr>
      <t xml:space="preserve"> All fields for a loan are required to calculate your savings summary.</t>
    </r>
  </si>
  <si>
    <t>Use this interactive tool to estimate how much 
you could save by increasing your loan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</si>
</sst>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_-[$$-409]* #,##0.00_ ;_-[$$-409]* \-#,##0.00\ ;_-[$$-409]* &quot;-&quot;??_ ;_-@_ "/>
    <numFmt numFmtId="166" formatCode="&quot;$&quot;#,##0.00;[Red]&quot;$&quot;#,##0.00"/>
  </numFmts>
  <fonts count="27" x14ac:knownFonts="1">
    <font>
      <sz val="12"/>
      <color indexed="8"/>
      <name val="Verdana"/>
    </font>
    <font>
      <sz val="10"/>
      <color indexed="8"/>
      <name val="Helvetica"/>
    </font>
    <font>
      <sz val="8"/>
      <name val="Verdana"/>
    </font>
    <font>
      <sz val="12"/>
      <color indexed="8"/>
      <name val="Verdana"/>
    </font>
    <font>
      <b/>
      <i/>
      <sz val="21"/>
      <color indexed="9"/>
      <name val="Calibri"/>
    </font>
    <font>
      <sz val="10"/>
      <color indexed="8"/>
      <name val="Calibri"/>
    </font>
    <font>
      <sz val="13"/>
      <color indexed="9"/>
      <name val="Calibri"/>
    </font>
    <font>
      <b/>
      <sz val="10"/>
      <color indexed="10"/>
      <name val="Calibri"/>
    </font>
    <font>
      <sz val="10"/>
      <color indexed="9"/>
      <name val="Calibri"/>
    </font>
    <font>
      <b/>
      <i/>
      <sz val="13"/>
      <color indexed="9"/>
      <name val="Calibri"/>
    </font>
    <font>
      <sz val="8"/>
      <color indexed="9"/>
      <name val="Calibri"/>
    </font>
    <font>
      <sz val="8"/>
      <color indexed="12"/>
      <name val="Calibri"/>
    </font>
    <font>
      <sz val="10"/>
      <color rgb="FF585347"/>
      <name val="Calibri"/>
    </font>
    <font>
      <b/>
      <i/>
      <sz val="13"/>
      <color rgb="FF585347"/>
      <name val="Calibri"/>
    </font>
    <font>
      <sz val="10"/>
      <color rgb="FF585347"/>
      <name val="Helvetica"/>
    </font>
    <font>
      <sz val="12"/>
      <color rgb="FF585347"/>
      <name val="Verdana"/>
    </font>
    <font>
      <i/>
      <sz val="13"/>
      <color theme="0"/>
      <name val="Calibri"/>
    </font>
    <font>
      <sz val="13"/>
      <color indexed="8"/>
      <name val="Calibri"/>
    </font>
    <font>
      <u/>
      <sz val="12"/>
      <color theme="10"/>
      <name val="Verdana"/>
    </font>
    <font>
      <u/>
      <sz val="12"/>
      <color theme="11"/>
      <name val="Verdana"/>
    </font>
    <font>
      <b/>
      <sz val="13"/>
      <color indexed="9"/>
      <name val="Calibri"/>
    </font>
    <font>
      <b/>
      <sz val="10"/>
      <color rgb="FF585347"/>
      <name val="Calibri"/>
    </font>
    <font>
      <b/>
      <sz val="12"/>
      <color theme="1"/>
      <name val="Helvetica"/>
      <family val="2"/>
      <scheme val="minor"/>
    </font>
    <font>
      <b/>
      <sz val="14"/>
      <color theme="1"/>
      <name val="Helvetica"/>
      <scheme val="minor"/>
    </font>
    <font>
      <b/>
      <sz val="10"/>
      <color indexed="9"/>
      <name val="Calibri"/>
    </font>
    <font>
      <sz val="8"/>
      <color rgb="FFFF0000"/>
      <name val="Calibri"/>
    </font>
    <font>
      <b/>
      <sz val="12"/>
      <color indexed="8"/>
      <name val="Verdana"/>
    </font>
  </fonts>
  <fills count="7">
    <fill>
      <patternFill patternType="none"/>
    </fill>
    <fill>
      <patternFill patternType="gray125"/>
    </fill>
    <fill>
      <patternFill patternType="solid">
        <fgColor indexed="10"/>
        <bgColor auto="1"/>
      </patternFill>
    </fill>
    <fill>
      <patternFill patternType="solid">
        <fgColor indexed="9"/>
        <bgColor auto="1"/>
      </patternFill>
    </fill>
    <fill>
      <patternFill patternType="solid">
        <fgColor rgb="FFEDEFE8"/>
        <bgColor indexed="64"/>
      </patternFill>
    </fill>
    <fill>
      <patternFill patternType="solid">
        <fgColor theme="0"/>
        <bgColor indexed="64"/>
      </patternFill>
    </fill>
    <fill>
      <patternFill patternType="solid">
        <fgColor rgb="FFA2C72C"/>
        <bgColor indexed="64"/>
      </patternFill>
    </fill>
  </fills>
  <borders count="7">
    <border>
      <left/>
      <right/>
      <top/>
      <bottom/>
      <diagonal/>
    </border>
    <border>
      <left/>
      <right/>
      <top/>
      <bottom/>
      <diagonal/>
    </border>
    <border>
      <left/>
      <right/>
      <top/>
      <bottom/>
      <diagonal/>
    </border>
    <border>
      <left/>
      <right/>
      <top/>
      <bottom/>
      <diagonal/>
    </border>
    <border>
      <left/>
      <right/>
      <top/>
      <bottom/>
      <diagonal/>
    </border>
    <border>
      <left style="thick">
        <color rgb="FFEDEFE8"/>
      </left>
      <right style="thick">
        <color rgb="FFEDEFE8"/>
      </right>
      <top style="thick">
        <color rgb="FFEDEFE8"/>
      </top>
      <bottom style="thick">
        <color rgb="FFEDEFE8"/>
      </bottom>
      <diagonal/>
    </border>
    <border>
      <left/>
      <right/>
      <top/>
      <bottom style="thick">
        <color rgb="FFA2C72C"/>
      </bottom>
      <diagonal/>
    </border>
  </borders>
  <cellStyleXfs count="41">
    <xf numFmtId="0" fontId="0" fillId="0" borderId="0" applyNumberFormat="0" applyFill="0" applyBorder="0" applyProtection="0">
      <alignment vertical="top" wrapText="1"/>
    </xf>
    <xf numFmtId="44" fontId="3"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xf numFmtId="0" fontId="18" fillId="0" borderId="0" applyNumberFormat="0" applyFill="0" applyBorder="0" applyAlignment="0" applyProtection="0">
      <alignment vertical="top" wrapText="1"/>
    </xf>
    <xf numFmtId="0" fontId="19" fillId="0" borderId="0" applyNumberFormat="0" applyFill="0" applyBorder="0" applyAlignment="0" applyProtection="0">
      <alignment vertical="top" wrapText="1"/>
    </xf>
  </cellStyleXfs>
  <cellXfs count="55">
    <xf numFmtId="0" fontId="0" fillId="0" borderId="0" xfId="0" applyFont="1" applyAlignment="1">
      <alignment vertical="top" wrapText="1"/>
    </xf>
    <xf numFmtId="0" fontId="1" fillId="0" borderId="0" xfId="0" applyNumberFormat="1" applyFont="1" applyAlignment="1">
      <alignment vertical="top" wrapText="1"/>
    </xf>
    <xf numFmtId="0" fontId="5" fillId="0" borderId="0" xfId="0" applyNumberFormat="1" applyFont="1" applyAlignment="1">
      <alignment vertical="top" wrapText="1"/>
    </xf>
    <xf numFmtId="0" fontId="5" fillId="3" borderId="4" xfId="0" applyNumberFormat="1" applyFont="1" applyFill="1" applyBorder="1" applyAlignment="1">
      <alignment vertical="top" wrapText="1"/>
    </xf>
    <xf numFmtId="0" fontId="5" fillId="3" borderId="4" xfId="0" applyFont="1" applyFill="1" applyBorder="1" applyAlignment="1">
      <alignment vertical="top" wrapText="1"/>
    </xf>
    <xf numFmtId="164" fontId="5" fillId="4" borderId="4" xfId="0" applyNumberFormat="1" applyFont="1" applyFill="1" applyBorder="1" applyAlignment="1">
      <alignment vertical="top" wrapText="1"/>
    </xf>
    <xf numFmtId="0" fontId="5" fillId="4" borderId="4" xfId="0" applyFont="1" applyFill="1" applyBorder="1" applyAlignment="1">
      <alignment vertical="top" wrapText="1"/>
    </xf>
    <xf numFmtId="0" fontId="8" fillId="4" borderId="4" xfId="0" applyNumberFormat="1" applyFont="1" applyFill="1" applyBorder="1" applyAlignment="1">
      <alignment horizontal="left" vertical="center"/>
    </xf>
    <xf numFmtId="0" fontId="8" fillId="4" borderId="4" xfId="0" applyNumberFormat="1" applyFont="1" applyFill="1" applyBorder="1" applyAlignment="1">
      <alignment vertical="center" wrapText="1"/>
    </xf>
    <xf numFmtId="0" fontId="8" fillId="4" borderId="4" xfId="0" applyNumberFormat="1" applyFont="1" applyFill="1" applyBorder="1" applyAlignment="1">
      <alignment horizontal="left" vertical="center" wrapText="1"/>
    </xf>
    <xf numFmtId="164" fontId="8" fillId="4" borderId="4" xfId="0" applyNumberFormat="1" applyFont="1" applyFill="1" applyBorder="1" applyAlignment="1">
      <alignment vertical="center" wrapText="1"/>
    </xf>
    <xf numFmtId="0" fontId="12" fillId="4" borderId="4" xfId="0" applyNumberFormat="1" applyFont="1" applyFill="1" applyBorder="1" applyAlignment="1">
      <alignment vertical="top" wrapText="1"/>
    </xf>
    <xf numFmtId="0" fontId="13" fillId="4" borderId="4" xfId="0" applyNumberFormat="1" applyFont="1" applyFill="1" applyBorder="1" applyAlignment="1">
      <alignment horizontal="left" vertical="center" wrapText="1"/>
    </xf>
    <xf numFmtId="0" fontId="12" fillId="4" borderId="4" xfId="0" applyFont="1" applyFill="1" applyBorder="1" applyAlignment="1">
      <alignment vertical="top" wrapText="1"/>
    </xf>
    <xf numFmtId="0" fontId="14" fillId="0" borderId="0" xfId="0" applyNumberFormat="1" applyFont="1" applyAlignment="1">
      <alignment vertical="top" wrapText="1"/>
    </xf>
    <xf numFmtId="0" fontId="15" fillId="0" borderId="0" xfId="0" applyFont="1" applyAlignment="1">
      <alignment vertical="top" wrapText="1"/>
    </xf>
    <xf numFmtId="0" fontId="12" fillId="4" borderId="4" xfId="0" applyNumberFormat="1" applyFont="1" applyFill="1" applyBorder="1" applyAlignment="1">
      <alignment horizontal="center" vertical="center" wrapText="1"/>
    </xf>
    <xf numFmtId="0" fontId="5" fillId="0" borderId="0" xfId="0" applyNumberFormat="1" applyFont="1" applyFill="1" applyAlignment="1">
      <alignment vertical="top" wrapText="1"/>
    </xf>
    <xf numFmtId="0" fontId="17" fillId="6" borderId="6" xfId="0" applyNumberFormat="1" applyFont="1" applyFill="1" applyBorder="1" applyAlignment="1">
      <alignment vertical="top" wrapText="1"/>
    </xf>
    <xf numFmtId="0" fontId="16" fillId="6" borderId="6" xfId="0" applyNumberFormat="1" applyFont="1" applyFill="1" applyBorder="1" applyAlignment="1">
      <alignment horizontal="left" wrapText="1" indent="2"/>
    </xf>
    <xf numFmtId="0" fontId="20" fillId="4" borderId="4" xfId="0" applyNumberFormat="1" applyFont="1" applyFill="1" applyBorder="1" applyAlignment="1">
      <alignment horizontal="left" vertical="center" wrapText="1"/>
    </xf>
    <xf numFmtId="0" fontId="21" fillId="4" borderId="4" xfId="0" applyNumberFormat="1" applyFont="1" applyFill="1" applyBorder="1" applyAlignment="1">
      <alignment horizontal="left" vertical="center" wrapText="1"/>
    </xf>
    <xf numFmtId="0" fontId="9" fillId="4" borderId="4" xfId="0" applyNumberFormat="1" applyFont="1" applyFill="1" applyBorder="1" applyAlignment="1">
      <alignment horizontal="left" vertical="center" wrapText="1"/>
    </xf>
    <xf numFmtId="0" fontId="5" fillId="4" borderId="4" xfId="0" applyNumberFormat="1" applyFont="1" applyFill="1" applyBorder="1" applyAlignment="1">
      <alignment vertical="top" wrapText="1"/>
    </xf>
    <xf numFmtId="0" fontId="0" fillId="0" borderId="0" xfId="0" applyAlignment="1"/>
    <xf numFmtId="0" fontId="22" fillId="0" borderId="0" xfId="0" applyFont="1" applyAlignment="1"/>
    <xf numFmtId="44" fontId="0" fillId="0" borderId="0" xfId="1" applyFont="1"/>
    <xf numFmtId="1" fontId="0" fillId="0" borderId="0" xfId="1" applyNumberFormat="1" applyFont="1"/>
    <xf numFmtId="10" fontId="0" fillId="0" borderId="0" xfId="2" applyNumberFormat="1" applyFont="1"/>
    <xf numFmtId="0" fontId="23" fillId="0" borderId="0" xfId="0" applyFont="1" applyAlignment="1"/>
    <xf numFmtId="1" fontId="0" fillId="0" borderId="0" xfId="0" applyNumberFormat="1" applyAlignment="1"/>
    <xf numFmtId="0" fontId="0" fillId="0" borderId="0" xfId="0" quotePrefix="1" applyAlignment="1"/>
    <xf numFmtId="0" fontId="0" fillId="0" borderId="0" xfId="0" applyAlignment="1">
      <alignment horizontal="right"/>
    </xf>
    <xf numFmtId="44" fontId="0" fillId="0" borderId="0" xfId="0" applyNumberFormat="1" applyAlignment="1"/>
    <xf numFmtId="165" fontId="8" fillId="5" borderId="5" xfId="0" applyNumberFormat="1" applyFont="1" applyFill="1" applyBorder="1" applyAlignment="1" applyProtection="1">
      <alignment vertical="center" wrapText="1"/>
      <protection locked="0"/>
    </xf>
    <xf numFmtId="44" fontId="8" fillId="5" borderId="5" xfId="1" applyFont="1" applyFill="1" applyBorder="1" applyAlignment="1" applyProtection="1">
      <alignment vertical="center" wrapText="1"/>
      <protection locked="0"/>
    </xf>
    <xf numFmtId="0" fontId="8" fillId="5" borderId="5" xfId="0" applyNumberFormat="1" applyFont="1" applyFill="1" applyBorder="1" applyAlignment="1" applyProtection="1">
      <alignment horizontal="center" vertical="center" wrapText="1"/>
      <protection locked="0"/>
    </xf>
    <xf numFmtId="166" fontId="21" fillId="4" borderId="4" xfId="1" applyNumberFormat="1" applyFont="1" applyFill="1" applyBorder="1" applyAlignment="1">
      <alignment vertical="center" wrapText="1"/>
    </xf>
    <xf numFmtId="0" fontId="21" fillId="4" borderId="4" xfId="0" applyNumberFormat="1" applyFont="1" applyFill="1" applyBorder="1" applyAlignment="1">
      <alignment horizontal="center" vertical="center" wrapText="1"/>
    </xf>
    <xf numFmtId="166" fontId="24" fillId="4" borderId="4" xfId="0" applyNumberFormat="1" applyFont="1" applyFill="1" applyBorder="1" applyAlignment="1">
      <alignment horizontal="right" vertical="center" wrapText="1"/>
    </xf>
    <xf numFmtId="0" fontId="24" fillId="4" borderId="4" xfId="0" applyNumberFormat="1" applyFont="1" applyFill="1" applyBorder="1" applyAlignment="1">
      <alignment horizontal="left" vertical="center" wrapText="1"/>
    </xf>
    <xf numFmtId="9" fontId="24" fillId="4" borderId="4" xfId="2" applyFont="1" applyFill="1" applyBorder="1" applyAlignment="1">
      <alignment horizontal="right" vertical="center" wrapText="1"/>
    </xf>
    <xf numFmtId="10" fontId="8" fillId="5" borderId="5" xfId="2" applyNumberFormat="1" applyFont="1" applyFill="1" applyBorder="1" applyAlignment="1" applyProtection="1">
      <alignment horizontal="center" vertical="center" wrapText="1"/>
      <protection locked="0"/>
    </xf>
    <xf numFmtId="0" fontId="26" fillId="0" borderId="0" xfId="0" applyFont="1" applyAlignment="1">
      <alignment vertical="top" wrapText="1"/>
    </xf>
    <xf numFmtId="1" fontId="8" fillId="4" borderId="4" xfId="0" applyNumberFormat="1" applyFont="1" applyFill="1" applyBorder="1" applyAlignment="1">
      <alignment horizontal="center" vertical="center" wrapText="1"/>
    </xf>
    <xf numFmtId="164" fontId="8" fillId="4" borderId="4" xfId="0" applyNumberFormat="1"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7" fillId="0" borderId="2" xfId="0" applyNumberFormat="1" applyFont="1" applyBorder="1" applyAlignment="1">
      <alignment horizontal="center" vertical="center"/>
    </xf>
    <xf numFmtId="0" fontId="7" fillId="0" borderId="4" xfId="0" applyNumberFormat="1" applyFont="1" applyBorder="1" applyAlignment="1">
      <alignment horizontal="center" vertical="center"/>
    </xf>
    <xf numFmtId="0" fontId="5" fillId="0" borderId="2"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9" fillId="4" borderId="4" xfId="0" applyNumberFormat="1" applyFont="1" applyFill="1" applyBorder="1" applyAlignment="1">
      <alignment horizontal="left" vertical="center" wrapText="1"/>
    </xf>
    <xf numFmtId="0" fontId="5" fillId="4" borderId="4" xfId="0" applyNumberFormat="1" applyFont="1" applyFill="1" applyBorder="1" applyAlignment="1">
      <alignment vertical="top" wrapText="1"/>
    </xf>
    <xf numFmtId="0" fontId="7" fillId="3" borderId="1" xfId="0" applyNumberFormat="1" applyFont="1" applyFill="1" applyBorder="1" applyAlignment="1">
      <alignment horizontal="left" vertical="center" wrapText="1" indent="3"/>
    </xf>
  </cellXfs>
  <cellStyles count="4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 name="Percent" xfId="2" builtinId="5"/>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6B6659"/>
      <rgbColor rgb="FFFFFFFF"/>
      <rgbColor rgb="FFF0F2EC"/>
      <rgbColor rgb="FF69778C"/>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85347"/>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29310</xdr:colOff>
      <xdr:row>4</xdr:row>
      <xdr:rowOff>39077</xdr:rowOff>
    </xdr:from>
    <xdr:to>
      <xdr:col>1</xdr:col>
      <xdr:colOff>404476</xdr:colOff>
      <xdr:row>4</xdr:row>
      <xdr:rowOff>556845</xdr:rowOff>
    </xdr:to>
    <xdr:pic>
      <xdr:nvPicPr>
        <xdr:cNvPr id="3" name="Picture 2" descr="DebtCalculatorIcon.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6387" y="742462"/>
          <a:ext cx="375166" cy="517768"/>
        </a:xfrm>
        <a:prstGeom prst="rect">
          <a:avLst/>
        </a:prstGeom>
      </xdr:spPr>
    </xdr:pic>
    <xdr:clientData/>
  </xdr:twoCellAnchor>
  <xdr:twoCellAnchor editAs="oneCell">
    <xdr:from>
      <xdr:col>0</xdr:col>
      <xdr:colOff>117231</xdr:colOff>
      <xdr:row>1</xdr:row>
      <xdr:rowOff>78153</xdr:rowOff>
    </xdr:from>
    <xdr:to>
      <xdr:col>1</xdr:col>
      <xdr:colOff>278423</xdr:colOff>
      <xdr:row>1</xdr:row>
      <xdr:rowOff>611553</xdr:rowOff>
    </xdr:to>
    <xdr:pic>
      <xdr:nvPicPr>
        <xdr:cNvPr id="4" name="Picture 3" descr="rise logo.eps"/>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231" y="78153"/>
          <a:ext cx="952500" cy="533400"/>
        </a:xfrm>
        <a:prstGeom prst="rect">
          <a:avLst/>
        </a:prstGeom>
      </xdr:spPr>
    </xdr:pic>
    <xdr:clientData/>
  </xdr:twoCellAnchor>
  <xdr:twoCellAnchor>
    <xdr:from>
      <xdr:col>1</xdr:col>
      <xdr:colOff>0</xdr:colOff>
      <xdr:row>14</xdr:row>
      <xdr:rowOff>175847</xdr:rowOff>
    </xdr:from>
    <xdr:to>
      <xdr:col>6</xdr:col>
      <xdr:colOff>1016000</xdr:colOff>
      <xdr:row>14</xdr:row>
      <xdr:rowOff>175847</xdr:rowOff>
    </xdr:to>
    <xdr:cxnSp macro="">
      <xdr:nvCxnSpPr>
        <xdr:cNvPr id="5" name="Straight Connector 4"/>
        <xdr:cNvCxnSpPr/>
      </xdr:nvCxnSpPr>
      <xdr:spPr>
        <a:xfrm>
          <a:off x="791308" y="5597770"/>
          <a:ext cx="7493000" cy="0"/>
        </a:xfrm>
        <a:prstGeom prst="line">
          <a:avLst/>
        </a:prstGeom>
        <a:noFill/>
        <a:ln w="3175" cap="flat" cmpd="sng">
          <a:solidFill>
            <a:srgbClr val="585347"/>
          </a:solidFill>
          <a:prstDash val="solid"/>
          <a:miter lim="400000"/>
        </a:ln>
        <a:effectLst/>
      </xdr:spPr>
      <xdr:style>
        <a:lnRef idx="0">
          <a:scrgbClr r="0" g="0" b="0"/>
        </a:lnRef>
        <a:fillRef idx="0">
          <a:scrgbClr r="0" g="0" b="0"/>
        </a:fillRef>
        <a:effectRef idx="0">
          <a:scrgbClr r="0" g="0" b="0"/>
        </a:effectRef>
        <a:fontRef idx="none"/>
      </xdr:style>
    </xdr:cxn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22"/>
  <sheetViews>
    <sheetView showGridLines="0" tabSelected="1" topLeftCell="A2" zoomScale="130" zoomScaleNormal="130" zoomScalePageLayoutView="130" workbookViewId="0">
      <selection activeCell="D10" sqref="D10"/>
    </sheetView>
  </sheetViews>
  <sheetFormatPr baseColWidth="10" defaultColWidth="9" defaultRowHeight="18" customHeight="1" x14ac:dyDescent="0"/>
  <cols>
    <col min="1" max="1" width="7.75" style="2" customWidth="1"/>
    <col min="2" max="2" width="29.25" style="2" customWidth="1"/>
    <col min="3" max="7" width="10.125" style="2" customWidth="1"/>
    <col min="8" max="8" width="7.75" style="2" customWidth="1"/>
    <col min="9" max="258" width="9" style="1" customWidth="1"/>
  </cols>
  <sheetData>
    <row r="1" spans="1:258" ht="0" hidden="1" customHeight="1"/>
    <row r="2" spans="1:258" ht="54" customHeight="1" thickBot="1">
      <c r="A2" s="18"/>
      <c r="B2" s="19" t="s">
        <v>10</v>
      </c>
      <c r="C2" s="18"/>
      <c r="D2" s="18"/>
      <c r="E2" s="18"/>
      <c r="F2" s="18"/>
      <c r="G2" s="18"/>
      <c r="H2" s="18"/>
    </row>
    <row r="3" spans="1:258" ht="18" customHeight="1" thickTop="1">
      <c r="A3" s="17"/>
      <c r="B3" s="17"/>
      <c r="C3" s="17"/>
      <c r="D3" s="17"/>
      <c r="E3" s="17"/>
      <c r="F3" s="17"/>
      <c r="G3" s="17"/>
      <c r="H3" s="17"/>
    </row>
    <row r="4" spans="1:258" ht="73" customHeight="1">
      <c r="A4" s="47" t="s">
        <v>27</v>
      </c>
      <c r="B4" s="48"/>
      <c r="C4" s="48"/>
      <c r="D4" s="49"/>
      <c r="E4" s="49"/>
      <c r="F4" s="49"/>
      <c r="G4" s="50"/>
      <c r="H4" s="51"/>
    </row>
    <row r="5" spans="1:258" ht="48.5" customHeight="1">
      <c r="A5" s="3"/>
      <c r="B5" s="54" t="s">
        <v>33</v>
      </c>
      <c r="C5" s="54"/>
      <c r="D5" s="54"/>
      <c r="E5" s="54"/>
      <c r="F5" s="54"/>
      <c r="G5" s="54"/>
      <c r="H5" s="4"/>
    </row>
    <row r="6" spans="1:258" ht="20" customHeight="1">
      <c r="A6" s="23"/>
      <c r="B6" s="7"/>
      <c r="C6" s="5"/>
      <c r="D6" s="5"/>
      <c r="E6" s="5"/>
      <c r="F6" s="5"/>
      <c r="G6" s="23"/>
      <c r="H6" s="6"/>
    </row>
    <row r="7" spans="1:258" ht="54" customHeight="1">
      <c r="A7" s="23"/>
      <c r="B7" s="52" t="s">
        <v>32</v>
      </c>
      <c r="C7" s="53"/>
      <c r="D7" s="53"/>
      <c r="E7" s="53"/>
      <c r="F7" s="53"/>
      <c r="G7" s="53"/>
      <c r="H7" s="6"/>
    </row>
    <row r="8" spans="1:258" ht="19" customHeight="1">
      <c r="A8" s="23"/>
      <c r="B8" s="22"/>
      <c r="C8" s="23"/>
      <c r="D8" s="23"/>
      <c r="E8" s="23"/>
      <c r="F8" s="23"/>
      <c r="G8" s="23"/>
      <c r="H8" s="6"/>
    </row>
    <row r="9" spans="1:258" s="15" customFormat="1" ht="22" customHeight="1" thickBot="1">
      <c r="A9" s="11"/>
      <c r="B9" s="12"/>
      <c r="C9" s="16" t="s">
        <v>5</v>
      </c>
      <c r="D9" s="16" t="s">
        <v>6</v>
      </c>
      <c r="E9" s="16" t="s">
        <v>7</v>
      </c>
      <c r="F9" s="16" t="s">
        <v>8</v>
      </c>
      <c r="G9" s="38" t="s">
        <v>9</v>
      </c>
      <c r="H9" s="13"/>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c r="IX9" s="14"/>
    </row>
    <row r="10" spans="1:258" ht="24" customHeight="1" thickTop="1" thickBot="1">
      <c r="A10" s="23"/>
      <c r="B10" s="9" t="s">
        <v>4</v>
      </c>
      <c r="C10" s="34">
        <v>1000</v>
      </c>
      <c r="D10" s="35">
        <v>5000</v>
      </c>
      <c r="E10" s="34">
        <v>10000</v>
      </c>
      <c r="F10" s="34">
        <v>20000</v>
      </c>
      <c r="G10" s="39">
        <f>SUM(C10:F10)</f>
        <v>36000</v>
      </c>
      <c r="H10" s="6"/>
    </row>
    <row r="11" spans="1:258" ht="24" customHeight="1" thickTop="1" thickBot="1">
      <c r="A11" s="23"/>
      <c r="B11" s="9" t="s">
        <v>1</v>
      </c>
      <c r="C11" s="36" t="s">
        <v>13</v>
      </c>
      <c r="D11" s="36" t="s">
        <v>14</v>
      </c>
      <c r="E11" s="36" t="s">
        <v>13</v>
      </c>
      <c r="F11" s="36" t="s">
        <v>13</v>
      </c>
      <c r="G11" s="40"/>
      <c r="H11" s="6"/>
    </row>
    <row r="12" spans="1:258" ht="24" customHeight="1" thickTop="1" thickBot="1">
      <c r="A12" s="23"/>
      <c r="B12" s="9" t="s">
        <v>2</v>
      </c>
      <c r="C12" s="42">
        <v>0.05</v>
      </c>
      <c r="D12" s="42">
        <v>0.36</v>
      </c>
      <c r="E12" s="42">
        <v>3.85E-2</v>
      </c>
      <c r="F12" s="42">
        <v>0.26</v>
      </c>
      <c r="G12" s="41"/>
      <c r="H12" s="6"/>
    </row>
    <row r="13" spans="1:258" ht="24" customHeight="1" thickTop="1" thickBot="1">
      <c r="A13" s="23"/>
      <c r="B13" s="9" t="s">
        <v>29</v>
      </c>
      <c r="C13" s="34">
        <v>100</v>
      </c>
      <c r="D13" s="34">
        <v>350</v>
      </c>
      <c r="E13" s="34">
        <v>750</v>
      </c>
      <c r="F13" s="34">
        <v>1000</v>
      </c>
      <c r="G13" s="39">
        <f>SUM(C13:F13)</f>
        <v>2200</v>
      </c>
      <c r="H13" s="6"/>
    </row>
    <row r="14" spans="1:258" ht="24" customHeight="1" thickTop="1" thickBot="1">
      <c r="A14" s="23"/>
      <c r="B14" s="9" t="s">
        <v>28</v>
      </c>
      <c r="C14" s="34">
        <v>50</v>
      </c>
      <c r="D14" s="34">
        <v>100</v>
      </c>
      <c r="E14" s="34">
        <v>250</v>
      </c>
      <c r="F14" s="34">
        <v>500</v>
      </c>
      <c r="G14" s="39">
        <f>SUM(C14:F14)</f>
        <v>900</v>
      </c>
      <c r="H14" s="6"/>
    </row>
    <row r="15" spans="1:258" ht="22" customHeight="1" thickTop="1">
      <c r="A15" s="23"/>
      <c r="B15" s="9"/>
      <c r="C15" s="10"/>
      <c r="D15" s="10"/>
      <c r="E15" s="10"/>
      <c r="F15" s="10"/>
      <c r="G15" s="8"/>
      <c r="H15" s="6"/>
    </row>
    <row r="16" spans="1:258" ht="22" customHeight="1">
      <c r="A16" s="23"/>
      <c r="B16" s="20" t="s">
        <v>11</v>
      </c>
      <c r="C16" s="10"/>
      <c r="D16" s="10"/>
      <c r="E16" s="10"/>
      <c r="F16" s="10"/>
      <c r="G16" s="8"/>
      <c r="H16" s="6"/>
    </row>
    <row r="17" spans="1:8" ht="22" customHeight="1">
      <c r="A17" s="23"/>
      <c r="B17" s="9" t="s">
        <v>30</v>
      </c>
      <c r="C17" s="44">
        <f>IF(Sheet3!A7=5,Formulas!B9,"-")</f>
        <v>10.235572520782311</v>
      </c>
      <c r="D17" s="44">
        <f>IF(Sheet3!B7=5,Formulas!C9,"-")</f>
        <v>16.027729969053144</v>
      </c>
      <c r="E17" s="44">
        <f>IF(Sheet3!C7=5,Formulas!D9,"-")</f>
        <v>13.648769956842397</v>
      </c>
      <c r="F17" s="44">
        <f>IF(Sheet3!D7=5,Formulas!E9,"-")</f>
        <v>26.497625341302964</v>
      </c>
      <c r="G17" s="8"/>
      <c r="H17" s="6"/>
    </row>
    <row r="18" spans="1:8" ht="22" customHeight="1">
      <c r="A18" s="23"/>
      <c r="B18" s="9" t="s">
        <v>31</v>
      </c>
      <c r="C18" s="44">
        <f>IF(Sheet3!A7=5,Formulas!B10,"-")</f>
        <v>6.7750861492605852</v>
      </c>
      <c r="D18" s="44">
        <f>IF(Sheet3!B7=5,Formulas!C10,"-")</f>
        <v>12.148352836159114</v>
      </c>
      <c r="E18" s="44">
        <f>IF(Sheet3!C7=5,Formulas!D10,"-")</f>
        <v>10.180228477222238</v>
      </c>
      <c r="F18" s="44">
        <f>IF(Sheet3!D7=5,Formulas!E10,"-")</f>
        <v>15.904927554853977</v>
      </c>
      <c r="G18" s="8"/>
      <c r="H18" s="6"/>
    </row>
    <row r="19" spans="1:8" ht="30" customHeight="1">
      <c r="A19" s="23"/>
      <c r="B19" s="21" t="s">
        <v>12</v>
      </c>
      <c r="C19" s="45">
        <f>IF(Sheet3!A7=5,Formulas!B11,"-")</f>
        <v>7.2943296891432965</v>
      </c>
      <c r="D19" s="45">
        <f>IF(Sheet3!B7=5,Formulas!C11,"-")</f>
        <v>142.94671289699909</v>
      </c>
      <c r="E19" s="45">
        <f>IF(Sheet3!C7=5,Formulas!D11,"-")</f>
        <v>56.348990409560429</v>
      </c>
      <c r="F19" s="45">
        <f>IF(Sheet3!D7=5,Formulas!E11,"-")</f>
        <v>2640.2340090219986</v>
      </c>
      <c r="G19" s="37">
        <f>SUM(C19:F19)</f>
        <v>2846.8240420177017</v>
      </c>
      <c r="H19" s="6"/>
    </row>
    <row r="20" spans="1:8" ht="22" customHeight="1">
      <c r="A20" s="23"/>
      <c r="B20" s="7"/>
      <c r="C20" s="10"/>
      <c r="D20" s="10"/>
      <c r="E20" s="10"/>
      <c r="F20" s="10"/>
      <c r="G20" s="8"/>
      <c r="H20" s="6"/>
    </row>
    <row r="21" spans="1:8" ht="22" customHeight="1">
      <c r="A21" s="23"/>
      <c r="B21" s="7"/>
      <c r="C21" s="10"/>
      <c r="D21" s="10"/>
      <c r="E21" s="10"/>
      <c r="F21" s="10"/>
      <c r="G21" s="8"/>
      <c r="H21" s="6"/>
    </row>
    <row r="22" spans="1:8" ht="44" customHeight="1">
      <c r="A22" s="46" t="s">
        <v>0</v>
      </c>
      <c r="B22" s="46"/>
      <c r="C22" s="46"/>
      <c r="D22" s="46"/>
      <c r="E22" s="46"/>
      <c r="F22" s="46"/>
      <c r="G22" s="46"/>
      <c r="H22" s="46"/>
    </row>
  </sheetData>
  <sheetProtection sheet="1" objects="1" scenarios="1" selectLockedCells="1"/>
  <mergeCells count="4">
    <mergeCell ref="A22:H22"/>
    <mergeCell ref="A4:H4"/>
    <mergeCell ref="B7:G7"/>
    <mergeCell ref="B5:G5"/>
  </mergeCells>
  <phoneticPr fontId="2" type="noConversion"/>
  <pageMargins left="0.5" right="0.5" top="0.5" bottom="0.5" header="0" footer="0.25"/>
  <pageSetup scale="65" orientation="landscape" horizontalDpi="300" verticalDpi="300"/>
  <headerFooter>
    <oddFooter>&amp;L&amp;"Helvetica,Regular"&amp;K000000	&amp;P</oddFooter>
  </headerFooter>
  <rowBreaks count="1" manualBreakCount="1">
    <brk id="39" max="16383" man="1"/>
  </rowBreaks>
  <colBreaks count="1" manualBreakCount="1">
    <brk id="8" max="1048575" man="1"/>
  </colBreaks>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'Pmt Frequencies'!$A$1:$A$2</xm:f>
          </x14:formula1>
          <xm:sqref>C11:F11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1" sqref="C11"/>
    </sheetView>
  </sheetViews>
  <sheetFormatPr baseColWidth="10" defaultRowHeight="16" x14ac:dyDescent="0"/>
  <cols>
    <col min="1" max="1" width="14.5" customWidth="1"/>
  </cols>
  <sheetData>
    <row r="1" spans="1:1">
      <c r="A1" t="s">
        <v>13</v>
      </c>
    </row>
    <row r="2" spans="1:1">
      <c r="A2" t="s">
        <v>14</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E22" sqref="E22"/>
    </sheetView>
  </sheetViews>
  <sheetFormatPr baseColWidth="10" defaultRowHeight="16" x14ac:dyDescent="0"/>
  <cols>
    <col min="1" max="1" width="30.75" bestFit="1" customWidth="1"/>
    <col min="2" max="3" width="10.125" bestFit="1" customWidth="1"/>
    <col min="4" max="4" width="12" bestFit="1" customWidth="1"/>
    <col min="5" max="5" width="11" bestFit="1" customWidth="1"/>
  </cols>
  <sheetData>
    <row r="1" spans="1:5">
      <c r="A1" s="24"/>
      <c r="B1" s="25" t="s">
        <v>5</v>
      </c>
      <c r="C1" s="25" t="s">
        <v>6</v>
      </c>
      <c r="D1" s="25" t="s">
        <v>7</v>
      </c>
      <c r="E1" s="25" t="s">
        <v>8</v>
      </c>
    </row>
    <row r="2" spans="1:5">
      <c r="A2" s="24" t="s">
        <v>4</v>
      </c>
      <c r="B2" s="26">
        <f>'INTERACTIVE DEBT TRACKER'!C10</f>
        <v>1000</v>
      </c>
      <c r="C2" s="26">
        <f>'INTERACTIVE DEBT TRACKER'!D10</f>
        <v>5000</v>
      </c>
      <c r="D2" s="26">
        <f>'INTERACTIVE DEBT TRACKER'!E10</f>
        <v>10000</v>
      </c>
      <c r="E2" s="26">
        <f>'INTERACTIVE DEBT TRACKER'!F10</f>
        <v>20000</v>
      </c>
    </row>
    <row r="3" spans="1:5">
      <c r="A3" s="24" t="s">
        <v>1</v>
      </c>
      <c r="B3" s="27">
        <f>IF('INTERACTIVE DEBT TRACKER'!C11="monthly",12,26)</f>
        <v>12</v>
      </c>
      <c r="C3" s="27">
        <f>IF('INTERACTIVE DEBT TRACKER'!D11="monthly",12,26)</f>
        <v>26</v>
      </c>
      <c r="D3" s="27">
        <f>IF('INTERACTIVE DEBT TRACKER'!E11="monthly",12,26)</f>
        <v>12</v>
      </c>
      <c r="E3" s="27">
        <f>IF('INTERACTIVE DEBT TRACKER'!F11="monthly",12,26)</f>
        <v>12</v>
      </c>
    </row>
    <row r="4" spans="1:5">
      <c r="A4" s="24" t="s">
        <v>15</v>
      </c>
      <c r="B4" s="28">
        <f>'INTERACTIVE DEBT TRACKER'!C12</f>
        <v>0.05</v>
      </c>
      <c r="C4" s="28">
        <f>'INTERACTIVE DEBT TRACKER'!D12</f>
        <v>0.36</v>
      </c>
      <c r="D4" s="28">
        <f>'INTERACTIVE DEBT TRACKER'!E12</f>
        <v>3.85E-2</v>
      </c>
      <c r="E4" s="28">
        <f>'INTERACTIVE DEBT TRACKER'!F12</f>
        <v>0.26</v>
      </c>
    </row>
    <row r="5" spans="1:5">
      <c r="A5" s="24" t="s">
        <v>3</v>
      </c>
      <c r="B5" s="26">
        <f>'INTERACTIVE DEBT TRACKER'!C13</f>
        <v>100</v>
      </c>
      <c r="C5" s="26">
        <f>'INTERACTIVE DEBT TRACKER'!D13</f>
        <v>350</v>
      </c>
      <c r="D5" s="26">
        <f>'INTERACTIVE DEBT TRACKER'!E13</f>
        <v>750</v>
      </c>
      <c r="E5" s="26">
        <f>'INTERACTIVE DEBT TRACKER'!F13</f>
        <v>1000</v>
      </c>
    </row>
    <row r="6" spans="1:5">
      <c r="A6" s="24" t="s">
        <v>16</v>
      </c>
      <c r="B6" s="26">
        <f>'INTERACTIVE DEBT TRACKER'!C14</f>
        <v>50</v>
      </c>
      <c r="C6" s="26">
        <f>'INTERACTIVE DEBT TRACKER'!D14</f>
        <v>100</v>
      </c>
      <c r="D6" s="26">
        <f>'INTERACTIVE DEBT TRACKER'!E14</f>
        <v>250</v>
      </c>
      <c r="E6" s="26">
        <f>'INTERACTIVE DEBT TRACKER'!F14</f>
        <v>500</v>
      </c>
    </row>
    <row r="7" spans="1:5">
      <c r="A7" s="24"/>
      <c r="B7" s="24"/>
      <c r="C7" s="24"/>
      <c r="D7" s="24"/>
      <c r="E7" s="24"/>
    </row>
    <row r="8" spans="1:5">
      <c r="A8" s="29" t="s">
        <v>11</v>
      </c>
      <c r="B8" s="24"/>
      <c r="C8" s="24"/>
      <c r="D8" s="24"/>
      <c r="E8" s="24"/>
    </row>
    <row r="9" spans="1:5">
      <c r="A9" s="24" t="s">
        <v>17</v>
      </c>
      <c r="B9" s="30">
        <f t="shared" ref="B9" si="0">B22</f>
        <v>10.235572520782311</v>
      </c>
      <c r="C9" s="30">
        <f t="shared" ref="C9:E9" si="1">C22</f>
        <v>16.027729969053144</v>
      </c>
      <c r="D9" s="30">
        <f t="shared" si="1"/>
        <v>13.648769956842397</v>
      </c>
      <c r="E9" s="30">
        <f t="shared" si="1"/>
        <v>26.497625341302964</v>
      </c>
    </row>
    <row r="10" spans="1:5">
      <c r="A10" s="24" t="s">
        <v>18</v>
      </c>
      <c r="B10" s="30">
        <f t="shared" ref="B10" si="2">B31</f>
        <v>6.7750861492605852</v>
      </c>
      <c r="C10" s="30">
        <f t="shared" ref="C10:E10" si="3">C31</f>
        <v>12.148352836159114</v>
      </c>
      <c r="D10" s="30">
        <f t="shared" si="3"/>
        <v>10.180228477222238</v>
      </c>
      <c r="E10" s="30">
        <f t="shared" si="3"/>
        <v>15.904927554853977</v>
      </c>
    </row>
    <row r="11" spans="1:5">
      <c r="A11" s="24" t="s">
        <v>19</v>
      </c>
      <c r="B11" s="26">
        <f t="shared" ref="B11" si="4">B23-B32</f>
        <v>7.2943296891432965</v>
      </c>
      <c r="C11" s="26">
        <f t="shared" ref="C11:E11" si="5">C23-C32</f>
        <v>142.94671289699909</v>
      </c>
      <c r="D11" s="26">
        <f t="shared" si="5"/>
        <v>56.348990409560429</v>
      </c>
      <c r="E11" s="26">
        <f t="shared" si="5"/>
        <v>2640.2340090219986</v>
      </c>
    </row>
    <row r="12" spans="1:5">
      <c r="A12" s="24"/>
      <c r="B12" s="24"/>
      <c r="C12" s="24"/>
      <c r="D12" s="24"/>
      <c r="E12" s="24"/>
    </row>
    <row r="13" spans="1:5">
      <c r="A13" s="24"/>
      <c r="B13" s="24"/>
      <c r="C13" s="24"/>
      <c r="D13" s="24"/>
      <c r="E13" s="24"/>
    </row>
    <row r="14" spans="1:5">
      <c r="A14" s="24"/>
      <c r="B14" s="24"/>
      <c r="C14" s="24"/>
      <c r="D14" s="24"/>
      <c r="E14" s="24"/>
    </row>
    <row r="15" spans="1:5">
      <c r="A15" s="24"/>
      <c r="B15" s="24"/>
      <c r="C15" s="24"/>
      <c r="D15" s="24"/>
      <c r="E15" s="24"/>
    </row>
    <row r="16" spans="1:5">
      <c r="A16" s="24"/>
      <c r="B16" s="24"/>
      <c r="C16" s="24"/>
      <c r="D16" s="24"/>
      <c r="E16" s="24"/>
    </row>
    <row r="17" spans="1:5">
      <c r="A17" s="24"/>
      <c r="B17" s="24"/>
      <c r="C17" s="24"/>
      <c r="D17" s="24"/>
      <c r="E17" s="24"/>
    </row>
    <row r="18" spans="1:5">
      <c r="A18" s="31" t="s">
        <v>20</v>
      </c>
      <c r="B18" s="24"/>
      <c r="C18" s="24"/>
      <c r="D18" s="24"/>
      <c r="E18" s="24"/>
    </row>
    <row r="19" spans="1:5">
      <c r="A19" s="32" t="s">
        <v>21</v>
      </c>
      <c r="B19" s="28">
        <f t="shared" ref="B19:B20" si="6">B4</f>
        <v>0.05</v>
      </c>
      <c r="C19" s="28">
        <f t="shared" ref="C19:E19" si="7">C4</f>
        <v>0.36</v>
      </c>
      <c r="D19" s="28">
        <f t="shared" si="7"/>
        <v>3.85E-2</v>
      </c>
      <c r="E19" s="28">
        <f t="shared" si="7"/>
        <v>0.26</v>
      </c>
    </row>
    <row r="20" spans="1:5">
      <c r="A20" s="32" t="s">
        <v>22</v>
      </c>
      <c r="B20" s="26">
        <f t="shared" si="6"/>
        <v>100</v>
      </c>
      <c r="C20" s="26">
        <f t="shared" ref="C20:E20" si="8">C5</f>
        <v>350</v>
      </c>
      <c r="D20" s="26">
        <f t="shared" si="8"/>
        <v>750</v>
      </c>
      <c r="E20" s="26">
        <f t="shared" si="8"/>
        <v>1000</v>
      </c>
    </row>
    <row r="21" spans="1:5">
      <c r="A21" s="32" t="s">
        <v>23</v>
      </c>
      <c r="B21" s="33">
        <f t="shared" ref="B21" si="9">B2</f>
        <v>1000</v>
      </c>
      <c r="C21" s="33">
        <f t="shared" ref="C21:E21" si="10">C2</f>
        <v>5000</v>
      </c>
      <c r="D21" s="33">
        <f t="shared" si="10"/>
        <v>10000</v>
      </c>
      <c r="E21" s="33">
        <f t="shared" si="10"/>
        <v>20000</v>
      </c>
    </row>
    <row r="22" spans="1:5">
      <c r="A22" s="32" t="s">
        <v>24</v>
      </c>
      <c r="B22" s="30">
        <f>NPER(B19/B3,-B20,B21)</f>
        <v>10.235572520782311</v>
      </c>
      <c r="C22" s="30">
        <f>NPER(C19/C3,-C20,C21)</f>
        <v>16.027729969053144</v>
      </c>
      <c r="D22" s="30">
        <f>NPER(D19/D3,-D20,D21)</f>
        <v>13.648769956842397</v>
      </c>
      <c r="E22" s="30">
        <f>NPER(E19/E3,-E20,E21)</f>
        <v>26.497625341302964</v>
      </c>
    </row>
    <row r="23" spans="1:5">
      <c r="A23" s="32" t="s">
        <v>25</v>
      </c>
      <c r="B23" s="26">
        <f t="shared" ref="B23:E23" si="11">(B22*B20)-B21</f>
        <v>23.557252078231045</v>
      </c>
      <c r="C23" s="26">
        <f t="shared" si="11"/>
        <v>609.70548916860025</v>
      </c>
      <c r="D23" s="26">
        <f t="shared" si="11"/>
        <v>236.57746763179784</v>
      </c>
      <c r="E23" s="26">
        <f t="shared" si="11"/>
        <v>6497.6253413029626</v>
      </c>
    </row>
    <row r="24" spans="1:5">
      <c r="A24" s="24"/>
      <c r="B24" s="24"/>
      <c r="C24" s="24"/>
      <c r="D24" s="24"/>
      <c r="E24" s="24"/>
    </row>
    <row r="25" spans="1:5">
      <c r="A25" s="24"/>
      <c r="B25" s="24"/>
      <c r="C25" s="24"/>
      <c r="D25" s="24"/>
      <c r="E25" s="24"/>
    </row>
    <row r="26" spans="1:5">
      <c r="A26" s="24"/>
      <c r="B26" s="24"/>
      <c r="C26" s="24"/>
      <c r="D26" s="24"/>
      <c r="E26" s="24"/>
    </row>
    <row r="27" spans="1:5">
      <c r="A27" s="31" t="s">
        <v>26</v>
      </c>
      <c r="B27" s="24"/>
      <c r="C27" s="24"/>
      <c r="D27" s="24"/>
      <c r="E27" s="24"/>
    </row>
    <row r="28" spans="1:5">
      <c r="A28" s="32" t="s">
        <v>21</v>
      </c>
      <c r="B28" s="28">
        <f t="shared" ref="B28" si="12">B4</f>
        <v>0.05</v>
      </c>
      <c r="C28" s="28">
        <f t="shared" ref="C28:E28" si="13">C4</f>
        <v>0.36</v>
      </c>
      <c r="D28" s="28">
        <f t="shared" si="13"/>
        <v>3.85E-2</v>
      </c>
      <c r="E28" s="28">
        <f t="shared" si="13"/>
        <v>0.26</v>
      </c>
    </row>
    <row r="29" spans="1:5">
      <c r="A29" s="32" t="s">
        <v>22</v>
      </c>
      <c r="B29" s="26">
        <f t="shared" ref="B29" si="14">SUM(B5:B6)</f>
        <v>150</v>
      </c>
      <c r="C29" s="26">
        <f t="shared" ref="C29:E29" si="15">SUM(C5:C6)</f>
        <v>450</v>
      </c>
      <c r="D29" s="26">
        <f t="shared" si="15"/>
        <v>1000</v>
      </c>
      <c r="E29" s="26">
        <f t="shared" si="15"/>
        <v>1500</v>
      </c>
    </row>
    <row r="30" spans="1:5">
      <c r="A30" s="32" t="s">
        <v>23</v>
      </c>
      <c r="B30" s="33">
        <f t="shared" ref="B30" si="16">B2</f>
        <v>1000</v>
      </c>
      <c r="C30" s="33">
        <f t="shared" ref="C30:E30" si="17">C2</f>
        <v>5000</v>
      </c>
      <c r="D30" s="33">
        <f t="shared" si="17"/>
        <v>10000</v>
      </c>
      <c r="E30" s="33">
        <f t="shared" si="17"/>
        <v>20000</v>
      </c>
    </row>
    <row r="31" spans="1:5">
      <c r="A31" s="32" t="s">
        <v>24</v>
      </c>
      <c r="B31" s="30">
        <f>NPER(B28/B3,-B29,B30)</f>
        <v>6.7750861492605852</v>
      </c>
      <c r="C31" s="30">
        <f>NPER(C28/C3,-C29,C30)</f>
        <v>12.148352836159114</v>
      </c>
      <c r="D31" s="30">
        <f>NPER(D28/D3,-D29,D30)</f>
        <v>10.180228477222238</v>
      </c>
      <c r="E31" s="30">
        <f>NPER(E28/E3,-E29,E30)</f>
        <v>15.904927554853977</v>
      </c>
    </row>
    <row r="32" spans="1:5">
      <c r="A32" s="32" t="s">
        <v>25</v>
      </c>
      <c r="B32" s="26">
        <f t="shared" ref="B32:E32" si="18">(B31*B29)-B30</f>
        <v>16.262922389087748</v>
      </c>
      <c r="C32" s="26">
        <f t="shared" si="18"/>
        <v>466.75877627160116</v>
      </c>
      <c r="D32" s="26">
        <f t="shared" si="18"/>
        <v>180.22847722223742</v>
      </c>
      <c r="E32" s="26">
        <f t="shared" si="18"/>
        <v>3857.391332280964</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2" sqref="D2:D7"/>
    </sheetView>
  </sheetViews>
  <sheetFormatPr baseColWidth="10" defaultRowHeight="16" x14ac:dyDescent="0"/>
  <sheetData>
    <row r="1" spans="1:4">
      <c r="A1" t="s">
        <v>5</v>
      </c>
      <c r="B1" t="s">
        <v>6</v>
      </c>
      <c r="C1" t="s">
        <v>7</v>
      </c>
      <c r="D1" t="s">
        <v>8</v>
      </c>
    </row>
    <row r="2" spans="1:4">
      <c r="A2">
        <f>IF('INTERACTIVE DEBT TRACKER'!C10&gt;0,1,0)</f>
        <v>1</v>
      </c>
      <c r="B2">
        <f>IF('INTERACTIVE DEBT TRACKER'!D10&gt;0,1,0)</f>
        <v>1</v>
      </c>
      <c r="C2">
        <f>IF('INTERACTIVE DEBT TRACKER'!E10&gt;0,1,0)</f>
        <v>1</v>
      </c>
      <c r="D2">
        <f>IF('INTERACTIVE DEBT TRACKER'!F10&gt;0,1,0)</f>
        <v>1</v>
      </c>
    </row>
    <row r="3" spans="1:4">
      <c r="A3">
        <f>IF('INTERACTIVE DEBT TRACKER'!C11&gt;0,1,0)</f>
        <v>1</v>
      </c>
      <c r="B3">
        <f>IF('INTERACTIVE DEBT TRACKER'!D11&gt;0,1,0)</f>
        <v>1</v>
      </c>
      <c r="C3">
        <f>IF('INTERACTIVE DEBT TRACKER'!E11&gt;0,1,0)</f>
        <v>1</v>
      </c>
      <c r="D3">
        <f>IF('INTERACTIVE DEBT TRACKER'!F11&gt;0,1,0)</f>
        <v>1</v>
      </c>
    </row>
    <row r="4" spans="1:4">
      <c r="A4">
        <f>IF('INTERACTIVE DEBT TRACKER'!C12&gt;0,1,0)</f>
        <v>1</v>
      </c>
      <c r="B4">
        <f>IF('INTERACTIVE DEBT TRACKER'!D12&gt;0,1,0)</f>
        <v>1</v>
      </c>
      <c r="C4">
        <f>IF('INTERACTIVE DEBT TRACKER'!E12&gt;0,1,0)</f>
        <v>1</v>
      </c>
      <c r="D4">
        <f>IF('INTERACTIVE DEBT TRACKER'!F12&gt;0,1,0)</f>
        <v>1</v>
      </c>
    </row>
    <row r="5" spans="1:4">
      <c r="A5">
        <f>IF('INTERACTIVE DEBT TRACKER'!C13&gt;0,1,0)</f>
        <v>1</v>
      </c>
      <c r="B5">
        <f>IF('INTERACTIVE DEBT TRACKER'!D13&gt;0,1,0)</f>
        <v>1</v>
      </c>
      <c r="C5">
        <f>IF('INTERACTIVE DEBT TRACKER'!E13&gt;0,1,0)</f>
        <v>1</v>
      </c>
      <c r="D5">
        <f>IF('INTERACTIVE DEBT TRACKER'!F13&gt;0,1,0)</f>
        <v>1</v>
      </c>
    </row>
    <row r="6" spans="1:4">
      <c r="A6">
        <f>IF('INTERACTIVE DEBT TRACKER'!C14&gt;0,1,0)</f>
        <v>1</v>
      </c>
      <c r="B6">
        <f>IF('INTERACTIVE DEBT TRACKER'!D14&gt;0,1,0)</f>
        <v>1</v>
      </c>
      <c r="C6">
        <f>IF('INTERACTIVE DEBT TRACKER'!E14&gt;0,1,0)</f>
        <v>1</v>
      </c>
      <c r="D6">
        <f>IF('INTERACTIVE DEBT TRACKER'!F14&gt;0,1,0)</f>
        <v>1</v>
      </c>
    </row>
    <row r="7" spans="1:4">
      <c r="A7" s="43">
        <f>SUM(A2:A6)</f>
        <v>5</v>
      </c>
      <c r="B7" s="43">
        <f>SUM(B2:B6)</f>
        <v>5</v>
      </c>
      <c r="C7" s="43">
        <f>SUM(C2:C6)</f>
        <v>5</v>
      </c>
      <c r="D7" s="43">
        <f>SUM(D2:D6)</f>
        <v>5</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INTERACTIVE DEBT TRACKER</vt:lpstr>
      <vt:lpstr>Pmt Frequencies</vt:lpstr>
      <vt:lpstr>Formulas</vt:lpstr>
      <vt:lpstr>Sheet3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Ryan LaMountain</cp:lastModifiedBy>
  <cp:lastPrinted>2015-04-07T16:52:07Z</cp:lastPrinted>
  <dcterms:created xsi:type="dcterms:W3CDTF">2015-04-07T14:40:52Z</dcterms:created>
  <dcterms:modified xsi:type="dcterms:W3CDTF">2015-05-05T14:24:08Z</dcterms:modified>
  <cp:category/>
</cp:coreProperties>
</file>