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ego\Documents\Diego actuales\Deportes 2024\16-19 Oct - Panamericano Wakeborard, Florida\"/>
    </mc:Choice>
  </mc:AlternateContent>
  <xr:revisionPtr revIDLastSave="0" documentId="13_ncr:1_{27103AC3-5AC0-4676-B0E8-EBC920C035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º Draft" sheetId="2" r:id="rId1"/>
    <sheet name="2º Draft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3" l="1"/>
  <c r="B22" i="3"/>
  <c r="G21" i="3"/>
  <c r="L18" i="3"/>
  <c r="G13" i="3"/>
  <c r="N3" i="3"/>
  <c r="M4" i="3" s="1"/>
  <c r="N4" i="3" s="1"/>
  <c r="M5" i="3" s="1"/>
  <c r="N5" i="3" s="1"/>
  <c r="M6" i="3" s="1"/>
  <c r="N6" i="3" s="1"/>
  <c r="M7" i="3" s="1"/>
  <c r="N7" i="3" s="1"/>
  <c r="M8" i="3" s="1"/>
  <c r="N8" i="3" s="1"/>
  <c r="M9" i="3" s="1"/>
  <c r="N9" i="3" s="1"/>
  <c r="M13" i="3" s="1"/>
  <c r="I3" i="3"/>
  <c r="H4" i="3" s="1"/>
  <c r="I4" i="3" s="1"/>
  <c r="H5" i="3" s="1"/>
  <c r="I5" i="3" s="1"/>
  <c r="H6" i="3" s="1"/>
  <c r="I6" i="3" s="1"/>
  <c r="H7" i="3" s="1"/>
  <c r="I7" i="3" s="1"/>
  <c r="H8" i="3" s="1"/>
  <c r="I8" i="3" s="1"/>
  <c r="H9" i="3" s="1"/>
  <c r="I9" i="3" s="1"/>
  <c r="H10" i="3" s="1"/>
  <c r="I10" i="3" s="1"/>
  <c r="H11" i="3" s="1"/>
  <c r="I11" i="3" s="1"/>
  <c r="H12" i="3" s="1"/>
  <c r="I12" i="3" s="1"/>
  <c r="H16" i="3" s="1"/>
  <c r="I16" i="3" s="1"/>
  <c r="H17" i="3" s="1"/>
  <c r="I17" i="3" s="1"/>
  <c r="H18" i="3" s="1"/>
  <c r="I18" i="3" s="1"/>
  <c r="H19" i="3" s="1"/>
  <c r="I19" i="3" s="1"/>
  <c r="H20" i="3" s="1"/>
  <c r="I20" i="3" s="1"/>
  <c r="H24" i="3" s="1"/>
  <c r="I24" i="3" s="1"/>
  <c r="H25" i="3" s="1"/>
  <c r="I25" i="3" s="1"/>
  <c r="D3" i="3"/>
  <c r="C4" i="3" s="1"/>
  <c r="D4" i="3" s="1"/>
  <c r="C5" i="3" s="1"/>
  <c r="D5" i="3" s="1"/>
  <c r="C6" i="3" s="1"/>
  <c r="D6" i="3" s="1"/>
  <c r="C7" i="3" s="1"/>
  <c r="D7" i="3" s="1"/>
  <c r="C8" i="3" s="1"/>
  <c r="D8" i="3" s="1"/>
  <c r="C9" i="3" s="1"/>
  <c r="D9" i="3" s="1"/>
  <c r="C10" i="3" s="1"/>
  <c r="D10" i="3" s="1"/>
  <c r="C11" i="3" s="1"/>
  <c r="D11" i="3" s="1"/>
  <c r="C12" i="3" s="1"/>
  <c r="D12" i="3" s="1"/>
  <c r="C13" i="3" s="1"/>
  <c r="D13" i="3" s="1"/>
  <c r="C14" i="3" s="1"/>
  <c r="D14" i="3" s="1"/>
  <c r="C15" i="3" s="1"/>
  <c r="D15" i="3" s="1"/>
  <c r="C16" i="3" s="1"/>
  <c r="D16" i="3" s="1"/>
  <c r="C17" i="3" s="1"/>
  <c r="D17" i="3" s="1"/>
  <c r="C18" i="3" s="1"/>
  <c r="D18" i="3" s="1"/>
  <c r="C19" i="3" s="1"/>
  <c r="D19" i="3" s="1"/>
  <c r="C20" i="3" s="1"/>
  <c r="D20" i="3" s="1"/>
  <c r="C21" i="3" s="1"/>
  <c r="D21" i="3" s="1"/>
  <c r="N3" i="2"/>
  <c r="M4" i="2" s="1"/>
  <c r="N4" i="2" s="1"/>
  <c r="L14" i="2"/>
  <c r="G21" i="2"/>
  <c r="H18" i="2"/>
  <c r="I18" i="2" s="1"/>
  <c r="H19" i="2" s="1"/>
  <c r="I19" i="2" s="1"/>
  <c r="H20" i="2" s="1"/>
  <c r="I20" i="2" s="1"/>
  <c r="G13" i="2"/>
  <c r="B22" i="2"/>
  <c r="N13" i="3" l="1"/>
  <c r="M14" i="3" s="1"/>
  <c r="N14" i="3" s="1"/>
  <c r="M15" i="3" s="1"/>
  <c r="N15" i="3" s="1"/>
  <c r="M16" i="3" s="1"/>
  <c r="N16" i="3" s="1"/>
  <c r="M17" i="3" l="1"/>
  <c r="N17" i="3" s="1"/>
  <c r="M20" i="3" s="1"/>
  <c r="N20" i="3" s="1"/>
  <c r="M21" i="3" s="1"/>
  <c r="N21" i="3" s="1"/>
  <c r="N22" i="3" s="1"/>
  <c r="M25" i="3" s="1"/>
  <c r="N25" i="3" s="1"/>
  <c r="M26" i="3" s="1"/>
  <c r="N26" i="3" s="1"/>
  <c r="L20" i="2" l="1"/>
  <c r="I3" i="2"/>
  <c r="H4" i="2" s="1"/>
  <c r="D3" i="2"/>
  <c r="I4" i="2" l="1"/>
  <c r="H5" i="2" s="1"/>
  <c r="I5" i="2" s="1"/>
  <c r="H6" i="2" s="1"/>
  <c r="I6" i="2" s="1"/>
  <c r="H7" i="2" s="1"/>
  <c r="I7" i="2" s="1"/>
  <c r="H8" i="2" s="1"/>
  <c r="I8" i="2" s="1"/>
  <c r="H9" i="2" s="1"/>
  <c r="I9" i="2" s="1"/>
  <c r="H10" i="2" s="1"/>
  <c r="I10" i="2" s="1"/>
  <c r="H11" i="2" s="1"/>
  <c r="I11" i="2" s="1"/>
  <c r="H12" i="2" s="1"/>
  <c r="I12" i="2" s="1"/>
  <c r="H16" i="2" s="1"/>
  <c r="M5" i="2"/>
  <c r="N5" i="2" s="1"/>
  <c r="M6" i="2" l="1"/>
  <c r="C4" i="2"/>
  <c r="N6" i="2" l="1"/>
  <c r="M7" i="2" s="1"/>
  <c r="N7" i="2" s="1"/>
  <c r="M8" i="2" s="1"/>
  <c r="D4" i="2"/>
  <c r="C5" i="2" s="1"/>
  <c r="D5" i="2" s="1"/>
  <c r="C6" i="2" s="1"/>
  <c r="N8" i="2" l="1"/>
  <c r="M9" i="2" s="1"/>
  <c r="N9" i="2" s="1"/>
  <c r="M10" i="2" s="1"/>
  <c r="N10" i="2" s="1"/>
  <c r="D6" i="2"/>
  <c r="C7" i="2" s="1"/>
  <c r="D7" i="2" s="1"/>
  <c r="C8" i="2" s="1"/>
  <c r="D8" i="2" s="1"/>
  <c r="C9" i="2" s="1"/>
  <c r="D9" i="2" s="1"/>
  <c r="C10" i="2" s="1"/>
  <c r="D10" i="2" s="1"/>
  <c r="C11" i="2" s="1"/>
  <c r="D11" i="2" s="1"/>
  <c r="C12" i="2" s="1"/>
  <c r="D12" i="2" s="1"/>
  <c r="C13" i="2" s="1"/>
  <c r="D13" i="2" s="1"/>
  <c r="M11" i="2" l="1"/>
  <c r="N11" i="2" l="1"/>
  <c r="M12" i="2" s="1"/>
  <c r="I16" i="2"/>
  <c r="H17" i="2" s="1"/>
  <c r="I17" i="2" s="1"/>
  <c r="C14" i="2"/>
  <c r="N12" i="2" l="1"/>
  <c r="M16" i="2" s="1"/>
  <c r="N16" i="2" s="1"/>
  <c r="M17" i="2" s="1"/>
  <c r="N17" i="2" s="1"/>
  <c r="M18" i="2" s="1"/>
  <c r="N18" i="2" s="1"/>
  <c r="M19" i="2" s="1"/>
  <c r="N19" i="2" s="1"/>
  <c r="M22" i="2" s="1"/>
  <c r="N22" i="2" s="1"/>
  <c r="M23" i="2" s="1"/>
  <c r="N23" i="2" s="1"/>
  <c r="M24" i="2" s="1"/>
  <c r="N24" i="2" s="1"/>
  <c r="M25" i="2" s="1"/>
  <c r="N25" i="2" s="1"/>
  <c r="M28" i="2" s="1"/>
  <c r="N28" i="2" s="1"/>
  <c r="M29" i="2" s="1"/>
  <c r="N29" i="2" s="1"/>
  <c r="D14" i="2"/>
  <c r="C15" i="2" s="1"/>
  <c r="D15" i="2" l="1"/>
  <c r="C16" i="2" s="1"/>
  <c r="D16" i="2" l="1"/>
  <c r="C17" i="2" s="1"/>
  <c r="D17" i="2" l="1"/>
  <c r="C18" i="2" s="1"/>
  <c r="D18" i="2" s="1"/>
  <c r="C19" i="2" s="1"/>
  <c r="D19" i="2" s="1"/>
  <c r="C20" i="2" l="1"/>
  <c r="D20" i="2" l="1"/>
  <c r="C21" i="2" s="1"/>
  <c r="D21" i="2" s="1"/>
</calcChain>
</file>

<file path=xl/sharedStrings.xml><?xml version="1.0" encoding="utf-8"?>
<sst xmlns="http://schemas.openxmlformats.org/spreadsheetml/2006/main" count="140" uniqueCount="56">
  <si>
    <t>Tiempos en Emmanuel:</t>
  </si>
  <si>
    <t>Tiempos</t>
  </si>
  <si>
    <t>Wake</t>
  </si>
  <si>
    <t>LCQ</t>
  </si>
  <si>
    <t>Semi</t>
  </si>
  <si>
    <t>Wednseday - Oct 16</t>
  </si>
  <si>
    <t>Thursday - Oct 17</t>
  </si>
  <si>
    <t>Friday - Oct 19</t>
  </si>
  <si>
    <t>Gas</t>
  </si>
  <si>
    <t>Gas &amp; Lunch</t>
  </si>
  <si>
    <t>Qualies</t>
  </si>
  <si>
    <t>U14 Girls</t>
  </si>
  <si>
    <t>U14 Boys</t>
  </si>
  <si>
    <t>U18 Men</t>
  </si>
  <si>
    <t>U18 Women</t>
  </si>
  <si>
    <t>Open Men</t>
  </si>
  <si>
    <t>Open Women</t>
  </si>
  <si>
    <t>O30 Men</t>
  </si>
  <si>
    <t>O50 Men</t>
  </si>
  <si>
    <t>U14 Girls H1</t>
  </si>
  <si>
    <t>U14 Girls H2</t>
  </si>
  <si>
    <t>U14 Boys H1</t>
  </si>
  <si>
    <t>U14 Boys H2</t>
  </si>
  <si>
    <t>U18 Women H1</t>
  </si>
  <si>
    <t>U18 Women H2</t>
  </si>
  <si>
    <t>U18 Men H1</t>
  </si>
  <si>
    <t>U18 Men H2</t>
  </si>
  <si>
    <t>U18 Men H3</t>
  </si>
  <si>
    <t>U18 Men H4</t>
  </si>
  <si>
    <t>Open Women H1</t>
  </si>
  <si>
    <t>Open Women H2</t>
  </si>
  <si>
    <t>Open Men H1</t>
  </si>
  <si>
    <t>Open Men H2</t>
  </si>
  <si>
    <t>Finals</t>
  </si>
  <si>
    <t>U21 Qualifier</t>
  </si>
  <si>
    <t>U18 Men Q H1</t>
  </si>
  <si>
    <t>U18 Men Q H2</t>
  </si>
  <si>
    <t>U18 Men Semi H1</t>
  </si>
  <si>
    <t>U18 Men Semi H2</t>
  </si>
  <si>
    <t>Open F Q</t>
  </si>
  <si>
    <t>Open M Q H1</t>
  </si>
  <si>
    <t>Open M Q H2</t>
  </si>
  <si>
    <t>U21 Women H1</t>
  </si>
  <si>
    <t>U21 Women H2</t>
  </si>
  <si>
    <t>U21 Men H1</t>
  </si>
  <si>
    <t>U21 Men H2</t>
  </si>
  <si>
    <t>U21 Women</t>
  </si>
  <si>
    <t>U21 Men</t>
  </si>
  <si>
    <t>U14 Boys H3</t>
  </si>
  <si>
    <t>U14 Boys Q</t>
  </si>
  <si>
    <t>U14 Girls Q H1</t>
  </si>
  <si>
    <t>U14 Girls Q H2</t>
  </si>
  <si>
    <t>U14 Women Semi H1</t>
  </si>
  <si>
    <t>U14 Women Semi H2</t>
  </si>
  <si>
    <t>Opening Ceremony</t>
  </si>
  <si>
    <t>Medals / Closing Banquet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</si>
</sst>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20" fontId="1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0" borderId="0" xfId="0" applyNumberFormat="1" applyFont="1"/>
    <xf numFmtId="1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20" fontId="0" fillId="0" borderId="0" xfId="0" applyNumberForma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20" fontId="0" fillId="2" borderId="0" xfId="0" applyNumberFormat="1" applyFill="1" applyAlignment="1">
      <alignment horizontal="center"/>
    </xf>
    <xf numFmtId="49" fontId="0" fillId="0" borderId="0" xfId="0" applyNumberFormat="1" applyFont="1" applyAlignment="1"/>
    <xf numFmtId="164" fontId="0" fillId="0" borderId="0" xfId="0" applyNumberFormat="1" applyFont="1" applyAlignment="1"/>
    <xf numFmtId="49" fontId="0" fillId="0" borderId="0" xfId="0" applyNumberFormat="1" applyFont="1"/>
    <xf numFmtId="0" fontId="0" fillId="0" borderId="0" xfId="0" applyFont="1" applyAlignment="1">
      <alignment horizontal="center"/>
    </xf>
    <xf numFmtId="20" fontId="0" fillId="0" borderId="0" xfId="0" applyNumberFormat="1" applyFont="1" applyAlignment="1">
      <alignment horizontal="center"/>
    </xf>
    <xf numFmtId="20" fontId="0" fillId="0" borderId="0" xfId="0" applyNumberFormat="1" applyFont="1" applyFill="1" applyAlignment="1">
      <alignment horizontal="center"/>
    </xf>
    <xf numFmtId="20" fontId="1" fillId="4" borderId="0" xfId="0" applyNumberFormat="1" applyFont="1" applyFill="1" applyAlignment="1">
      <alignment horizontal="center"/>
    </xf>
    <xf numFmtId="20" fontId="0" fillId="4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5" borderId="0" xfId="0" applyFill="1"/>
    <xf numFmtId="20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6" workbookViewId="0">
      <selection activeCell="J32" sqref="J32:L32"/>
    </sheetView>
  </sheetViews>
  <sheetFormatPr baseColWidth="10" defaultRowHeight="14.5" x14ac:dyDescent="0.35"/>
  <cols>
    <col min="1" max="1" width="18.08984375" style="1" bestFit="1" customWidth="1"/>
    <col min="2" max="2" width="12.08984375" customWidth="1"/>
    <col min="5" max="5" width="5.08984375" customWidth="1"/>
    <col min="6" max="6" width="18.453125" bestFit="1" customWidth="1"/>
    <col min="10" max="10" width="5.08984375" customWidth="1"/>
    <col min="11" max="11" width="18.08984375" bestFit="1" customWidth="1"/>
  </cols>
  <sheetData>
    <row r="1" spans="1:17" ht="15.5" x14ac:dyDescent="0.35">
      <c r="A1" s="18" t="s">
        <v>5</v>
      </c>
      <c r="B1" s="18"/>
      <c r="C1" s="18"/>
      <c r="D1" s="18"/>
      <c r="E1" s="7"/>
      <c r="F1" s="19" t="s">
        <v>6</v>
      </c>
      <c r="G1" s="19"/>
      <c r="H1" s="19"/>
      <c r="I1" s="19"/>
      <c r="J1" s="7"/>
      <c r="K1" s="19" t="s">
        <v>7</v>
      </c>
      <c r="L1" s="19"/>
      <c r="M1" s="19"/>
      <c r="N1" s="19"/>
      <c r="O1" s="11"/>
      <c r="P1" t="s">
        <v>0</v>
      </c>
    </row>
    <row r="2" spans="1:17" x14ac:dyDescent="0.35">
      <c r="A2" s="20" t="s">
        <v>10</v>
      </c>
      <c r="B2" s="20"/>
      <c r="C2" s="17">
        <v>4.1666666666666666E-3</v>
      </c>
      <c r="D2" s="17"/>
      <c r="E2" s="8"/>
      <c r="F2" s="20" t="s">
        <v>3</v>
      </c>
      <c r="G2" s="20"/>
      <c r="H2" s="17">
        <v>4.1666666666666666E-3</v>
      </c>
      <c r="I2" s="17"/>
      <c r="J2" s="8"/>
      <c r="K2" s="20" t="s">
        <v>33</v>
      </c>
      <c r="L2" s="20"/>
      <c r="M2" s="17">
        <v>4.1666666666666666E-3</v>
      </c>
      <c r="N2" s="17"/>
      <c r="O2" s="8"/>
      <c r="P2" t="s">
        <v>2</v>
      </c>
      <c r="Q2" s="3">
        <v>5</v>
      </c>
    </row>
    <row r="3" spans="1:17" x14ac:dyDescent="0.35">
      <c r="A3" s="1" t="s">
        <v>19</v>
      </c>
      <c r="B3" s="3">
        <v>6</v>
      </c>
      <c r="C3" s="6">
        <v>0.33333333333333331</v>
      </c>
      <c r="D3" s="2">
        <f>+C3+(B3*$C$2)</f>
        <v>0.35833333333333334</v>
      </c>
      <c r="E3" s="2"/>
      <c r="F3" s="1" t="s">
        <v>50</v>
      </c>
      <c r="G3" s="3">
        <v>3</v>
      </c>
      <c r="H3" s="6">
        <v>0.33333333333333331</v>
      </c>
      <c r="I3" s="2">
        <f>+H3+(G3*$H$2)</f>
        <v>0.34583333333333333</v>
      </c>
      <c r="J3" s="2"/>
      <c r="K3" s="1" t="s">
        <v>11</v>
      </c>
      <c r="L3" s="3">
        <v>6</v>
      </c>
      <c r="M3" s="6">
        <v>0.29166666666666669</v>
      </c>
      <c r="N3" s="2">
        <f>+M3+(L3*$M$2)</f>
        <v>0.31666666666666671</v>
      </c>
      <c r="O3" s="2"/>
      <c r="Q3" s="3"/>
    </row>
    <row r="4" spans="1:17" x14ac:dyDescent="0.35">
      <c r="A4" s="1" t="s">
        <v>20</v>
      </c>
      <c r="B4" s="3">
        <v>5</v>
      </c>
      <c r="C4" s="2">
        <f>+D3</f>
        <v>0.35833333333333334</v>
      </c>
      <c r="D4" s="2">
        <f t="shared" ref="D4:D21" si="0">+C4+(B4*$C$2)</f>
        <v>0.37916666666666665</v>
      </c>
      <c r="E4" s="2"/>
      <c r="F4" s="1" t="s">
        <v>35</v>
      </c>
      <c r="G4" s="3">
        <v>4</v>
      </c>
      <c r="H4" s="2">
        <f>+I3</f>
        <v>0.34583333333333333</v>
      </c>
      <c r="I4" s="2">
        <f>+H4+(G4*$H$2)</f>
        <v>0.36249999999999999</v>
      </c>
      <c r="J4" s="2"/>
      <c r="K4" s="1" t="s">
        <v>12</v>
      </c>
      <c r="L4" s="3">
        <v>6</v>
      </c>
      <c r="M4" s="2">
        <f>+N3</f>
        <v>0.31666666666666671</v>
      </c>
      <c r="N4" s="2">
        <f t="shared" ref="N4:N12" si="1">+M4+(L4*$M$2)</f>
        <v>0.34166666666666673</v>
      </c>
      <c r="O4" s="2"/>
      <c r="P4" s="5" t="s">
        <v>1</v>
      </c>
      <c r="Q4" s="3"/>
    </row>
    <row r="5" spans="1:17" x14ac:dyDescent="0.35">
      <c r="A5" s="1" t="s">
        <v>21</v>
      </c>
      <c r="B5" s="3">
        <v>4</v>
      </c>
      <c r="C5" s="2">
        <f t="shared" ref="C5:C6" si="2">+D4</f>
        <v>0.37916666666666665</v>
      </c>
      <c r="D5" s="2">
        <f t="shared" si="0"/>
        <v>0.39583333333333331</v>
      </c>
      <c r="E5" s="2"/>
      <c r="F5" s="1" t="s">
        <v>49</v>
      </c>
      <c r="G5" s="3">
        <v>4</v>
      </c>
      <c r="H5" s="2">
        <f t="shared" ref="H5" si="3">+I4</f>
        <v>0.36249999999999999</v>
      </c>
      <c r="I5" s="2">
        <f>+H5+(G5*$H$2)</f>
        <v>0.37916666666666665</v>
      </c>
      <c r="J5" s="2"/>
      <c r="K5" s="1" t="s">
        <v>14</v>
      </c>
      <c r="L5" s="3">
        <v>6</v>
      </c>
      <c r="M5" s="2">
        <f t="shared" ref="M5:M7" si="4">+N4</f>
        <v>0.34166666666666673</v>
      </c>
      <c r="N5" s="2">
        <f t="shared" si="1"/>
        <v>0.36666666666666675</v>
      </c>
      <c r="O5" s="2"/>
      <c r="P5" t="s">
        <v>2</v>
      </c>
      <c r="Q5" s="2">
        <v>0.25</v>
      </c>
    </row>
    <row r="6" spans="1:17" x14ac:dyDescent="0.35">
      <c r="A6" s="1" t="s">
        <v>22</v>
      </c>
      <c r="B6" s="3">
        <v>4</v>
      </c>
      <c r="C6" s="2">
        <f t="shared" si="2"/>
        <v>0.39583333333333331</v>
      </c>
      <c r="D6" s="2">
        <f t="shared" si="0"/>
        <v>0.41249999999999998</v>
      </c>
      <c r="E6" s="2"/>
      <c r="F6" s="1" t="s">
        <v>51</v>
      </c>
      <c r="G6" s="3">
        <v>4</v>
      </c>
      <c r="H6" s="2">
        <f t="shared" ref="H6:H12" si="5">+I5</f>
        <v>0.37916666666666665</v>
      </c>
      <c r="I6" s="2">
        <f t="shared" ref="I6:I12" si="6">+H6+(G6*$H$2)</f>
        <v>0.39583333333333331</v>
      </c>
      <c r="J6" s="2"/>
      <c r="K6" s="1" t="s">
        <v>13</v>
      </c>
      <c r="L6" s="3">
        <v>6</v>
      </c>
      <c r="M6" s="2">
        <f t="shared" si="4"/>
        <v>0.36666666666666675</v>
      </c>
      <c r="N6" s="2">
        <f t="shared" si="1"/>
        <v>0.39166666666666677</v>
      </c>
      <c r="O6" s="2"/>
    </row>
    <row r="7" spans="1:17" x14ac:dyDescent="0.35">
      <c r="A7" s="1" t="s">
        <v>48</v>
      </c>
      <c r="B7" s="3">
        <v>5</v>
      </c>
      <c r="C7" s="2">
        <f t="shared" ref="C7:C13" si="7">+D6</f>
        <v>0.41249999999999998</v>
      </c>
      <c r="D7" s="2">
        <f t="shared" ref="D7:D13" si="8">+C7+(B7*$C$2)</f>
        <v>0.43333333333333329</v>
      </c>
      <c r="E7" s="2"/>
      <c r="F7" s="1" t="s">
        <v>36</v>
      </c>
      <c r="G7" s="3">
        <v>5</v>
      </c>
      <c r="H7" s="2">
        <f t="shared" si="5"/>
        <v>0.39583333333333331</v>
      </c>
      <c r="I7" s="2">
        <f t="shared" si="6"/>
        <v>0.41666666666666663</v>
      </c>
      <c r="J7" s="2"/>
      <c r="K7" s="1" t="s">
        <v>16</v>
      </c>
      <c r="L7" s="3">
        <v>6</v>
      </c>
      <c r="M7" s="2">
        <f t="shared" si="4"/>
        <v>0.39166666666666677</v>
      </c>
      <c r="N7" s="2">
        <f t="shared" si="1"/>
        <v>0.4166666666666668</v>
      </c>
      <c r="O7" s="2"/>
    </row>
    <row r="8" spans="1:17" x14ac:dyDescent="0.35">
      <c r="A8" s="1" t="s">
        <v>23</v>
      </c>
      <c r="B8" s="3">
        <v>4</v>
      </c>
      <c r="C8" s="2">
        <f t="shared" si="7"/>
        <v>0.43333333333333329</v>
      </c>
      <c r="D8" s="2">
        <f t="shared" si="8"/>
        <v>0.44999999999999996</v>
      </c>
      <c r="E8" s="2"/>
      <c r="F8" s="1" t="s">
        <v>14</v>
      </c>
      <c r="G8" s="3">
        <v>5</v>
      </c>
      <c r="H8" s="2">
        <f t="shared" si="5"/>
        <v>0.41666666666666663</v>
      </c>
      <c r="I8" s="2">
        <f t="shared" si="6"/>
        <v>0.43749999999999994</v>
      </c>
      <c r="J8" s="2"/>
      <c r="K8" s="13" t="s">
        <v>8</v>
      </c>
      <c r="L8" s="14">
        <v>3</v>
      </c>
      <c r="M8" s="2">
        <f t="shared" ref="M8:M12" si="9">+N7</f>
        <v>0.4166666666666668</v>
      </c>
      <c r="N8" s="2">
        <f t="shared" si="1"/>
        <v>0.42916666666666681</v>
      </c>
      <c r="O8" s="2"/>
      <c r="Q8" s="12"/>
    </row>
    <row r="9" spans="1:17" x14ac:dyDescent="0.35">
      <c r="A9" s="1" t="s">
        <v>24</v>
      </c>
      <c r="B9" s="3">
        <v>5</v>
      </c>
      <c r="C9" s="2">
        <f t="shared" si="7"/>
        <v>0.44999999999999996</v>
      </c>
      <c r="D9" s="2">
        <f t="shared" si="8"/>
        <v>0.47083333333333327</v>
      </c>
      <c r="E9" s="2"/>
      <c r="F9" s="1" t="s">
        <v>39</v>
      </c>
      <c r="G9" s="3">
        <v>3</v>
      </c>
      <c r="H9" s="2">
        <f t="shared" si="5"/>
        <v>0.43749999999999994</v>
      </c>
      <c r="I9" s="2">
        <f t="shared" si="6"/>
        <v>0.44999999999999996</v>
      </c>
      <c r="J9" s="2"/>
      <c r="K9" s="15" t="s">
        <v>15</v>
      </c>
      <c r="L9" s="12">
        <v>6</v>
      </c>
      <c r="M9" s="2">
        <f t="shared" ref="M9:M10" si="10">+N8</f>
        <v>0.42916666666666681</v>
      </c>
      <c r="N9" s="2">
        <f t="shared" si="1"/>
        <v>0.45416666666666683</v>
      </c>
      <c r="O9" s="2"/>
      <c r="Q9" s="12"/>
    </row>
    <row r="10" spans="1:17" x14ac:dyDescent="0.35">
      <c r="A10" s="13" t="s">
        <v>8</v>
      </c>
      <c r="B10" s="14">
        <v>3</v>
      </c>
      <c r="C10" s="2">
        <f t="shared" si="7"/>
        <v>0.47083333333333327</v>
      </c>
      <c r="D10" s="2">
        <f t="shared" si="8"/>
        <v>0.48333333333333328</v>
      </c>
      <c r="E10" s="2"/>
      <c r="F10" s="13" t="s">
        <v>8</v>
      </c>
      <c r="G10" s="14">
        <v>3</v>
      </c>
      <c r="H10" s="2">
        <f t="shared" si="5"/>
        <v>0.44999999999999996</v>
      </c>
      <c r="I10" s="2">
        <f t="shared" si="6"/>
        <v>0.46249999999999997</v>
      </c>
      <c r="J10" s="2"/>
      <c r="K10" s="1" t="s">
        <v>17</v>
      </c>
      <c r="L10" s="3">
        <v>5</v>
      </c>
      <c r="M10" s="2">
        <f t="shared" si="10"/>
        <v>0.45416666666666683</v>
      </c>
      <c r="N10" s="2">
        <f t="shared" si="1"/>
        <v>0.47500000000000014</v>
      </c>
      <c r="O10" s="2"/>
      <c r="Q10" s="12"/>
    </row>
    <row r="11" spans="1:17" x14ac:dyDescent="0.35">
      <c r="A11" s="1" t="s">
        <v>25</v>
      </c>
      <c r="B11" s="3">
        <v>4</v>
      </c>
      <c r="C11" s="2">
        <f t="shared" si="7"/>
        <v>0.48333333333333328</v>
      </c>
      <c r="D11" s="2">
        <f t="shared" si="8"/>
        <v>0.49999999999999994</v>
      </c>
      <c r="E11" s="2"/>
      <c r="F11" s="1" t="s">
        <v>40</v>
      </c>
      <c r="G11" s="3">
        <v>3</v>
      </c>
      <c r="H11" s="2">
        <f t="shared" si="5"/>
        <v>0.46249999999999997</v>
      </c>
      <c r="I11" s="2">
        <f t="shared" si="6"/>
        <v>0.47499999999999998</v>
      </c>
      <c r="J11" s="2"/>
      <c r="K11" s="1" t="s">
        <v>18</v>
      </c>
      <c r="L11" s="3">
        <v>4</v>
      </c>
      <c r="M11" s="2">
        <f t="shared" si="9"/>
        <v>0.47500000000000014</v>
      </c>
      <c r="N11" s="2">
        <f t="shared" si="1"/>
        <v>0.49166666666666681</v>
      </c>
      <c r="O11" s="2"/>
    </row>
    <row r="12" spans="1:17" x14ac:dyDescent="0.35">
      <c r="A12" s="1" t="s">
        <v>26</v>
      </c>
      <c r="B12" s="3">
        <v>4</v>
      </c>
      <c r="C12" s="2">
        <f t="shared" si="7"/>
        <v>0.49999999999999994</v>
      </c>
      <c r="D12" s="2">
        <f t="shared" si="8"/>
        <v>0.51666666666666661</v>
      </c>
      <c r="E12" s="2"/>
      <c r="F12" s="1" t="s">
        <v>41</v>
      </c>
      <c r="G12" s="24">
        <v>4</v>
      </c>
      <c r="H12" s="2">
        <f t="shared" si="5"/>
        <v>0.47499999999999998</v>
      </c>
      <c r="I12" s="2">
        <f t="shared" si="6"/>
        <v>0.49166666666666664</v>
      </c>
      <c r="J12" s="2"/>
      <c r="K12" s="13" t="s">
        <v>9</v>
      </c>
      <c r="L12" s="14">
        <v>6</v>
      </c>
      <c r="M12" s="2">
        <f t="shared" si="9"/>
        <v>0.49166666666666681</v>
      </c>
      <c r="N12" s="6">
        <f t="shared" si="1"/>
        <v>0.51666666666666683</v>
      </c>
      <c r="O12" s="2"/>
      <c r="P12" s="15"/>
      <c r="Q12" s="12"/>
    </row>
    <row r="13" spans="1:17" x14ac:dyDescent="0.35">
      <c r="A13" s="1" t="s">
        <v>27</v>
      </c>
      <c r="B13" s="3">
        <v>4</v>
      </c>
      <c r="C13" s="2">
        <f t="shared" si="7"/>
        <v>0.51666666666666661</v>
      </c>
      <c r="D13" s="2">
        <f t="shared" si="8"/>
        <v>0.53333333333333333</v>
      </c>
      <c r="E13" s="2"/>
      <c r="F13" s="22"/>
      <c r="G13" s="23">
        <f>SUM(G3:G12)-G10</f>
        <v>35</v>
      </c>
      <c r="H13" s="2"/>
      <c r="I13" s="2"/>
      <c r="J13" s="2"/>
      <c r="M13" s="2"/>
      <c r="N13" s="2"/>
      <c r="O13" s="2"/>
      <c r="P13" s="15"/>
      <c r="Q13" s="12"/>
    </row>
    <row r="14" spans="1:17" x14ac:dyDescent="0.35">
      <c r="A14" s="1" t="s">
        <v>28</v>
      </c>
      <c r="B14" s="3">
        <v>5</v>
      </c>
      <c r="C14" s="21">
        <f t="shared" ref="C14:C21" si="11">+D13</f>
        <v>0.53333333333333333</v>
      </c>
      <c r="D14" s="21">
        <f t="shared" si="0"/>
        <v>0.5541666666666667</v>
      </c>
      <c r="E14" s="2"/>
      <c r="F14" s="1"/>
      <c r="G14" s="12"/>
      <c r="H14" s="2"/>
      <c r="I14" s="2"/>
      <c r="J14" s="2"/>
      <c r="K14" s="1"/>
      <c r="L14" s="3">
        <f>SUM(L3:L12)-L8-L12</f>
        <v>45</v>
      </c>
      <c r="M14" s="2"/>
      <c r="N14" s="2"/>
      <c r="O14" s="2"/>
      <c r="P14" s="15"/>
      <c r="Q14" s="12"/>
    </row>
    <row r="15" spans="1:17" x14ac:dyDescent="0.35">
      <c r="A15" s="1" t="s">
        <v>29</v>
      </c>
      <c r="B15" s="3">
        <v>4</v>
      </c>
      <c r="C15" s="21">
        <f t="shared" si="11"/>
        <v>0.5541666666666667</v>
      </c>
      <c r="D15" s="21">
        <f t="shared" si="0"/>
        <v>0.57083333333333341</v>
      </c>
      <c r="E15" s="2"/>
      <c r="F15" s="4" t="s">
        <v>4</v>
      </c>
      <c r="G15" s="12"/>
      <c r="H15" s="17">
        <v>4.1666666666666666E-3</v>
      </c>
      <c r="I15" s="17"/>
      <c r="J15" s="2"/>
      <c r="K15" s="20" t="s">
        <v>34</v>
      </c>
      <c r="L15" s="20"/>
      <c r="M15" s="17">
        <v>4.1666666666666666E-3</v>
      </c>
      <c r="N15" s="17"/>
      <c r="O15" s="2"/>
      <c r="P15" s="15"/>
      <c r="Q15" s="12"/>
    </row>
    <row r="16" spans="1:17" x14ac:dyDescent="0.35">
      <c r="A16" s="1" t="s">
        <v>30</v>
      </c>
      <c r="B16" s="3">
        <v>3</v>
      </c>
      <c r="C16" s="21">
        <f t="shared" si="11"/>
        <v>0.57083333333333341</v>
      </c>
      <c r="D16" s="21">
        <f t="shared" si="0"/>
        <v>0.58333333333333337</v>
      </c>
      <c r="E16" s="2"/>
      <c r="F16" s="1" t="s">
        <v>52</v>
      </c>
      <c r="G16" s="3">
        <v>5</v>
      </c>
      <c r="H16" s="6">
        <f>+I12</f>
        <v>0.49166666666666664</v>
      </c>
      <c r="I16" s="2">
        <f>+H16+(G16*$H$2)</f>
        <v>0.51249999999999996</v>
      </c>
      <c r="J16" s="2"/>
      <c r="K16" s="1" t="s">
        <v>42</v>
      </c>
      <c r="L16" s="3">
        <v>5</v>
      </c>
      <c r="M16" s="6">
        <f>+N12</f>
        <v>0.51666666666666683</v>
      </c>
      <c r="N16" s="2">
        <f>+M16+(L16*$M$15)</f>
        <v>0.5375000000000002</v>
      </c>
      <c r="O16" s="2"/>
      <c r="P16" s="15"/>
      <c r="Q16" s="12"/>
    </row>
    <row r="17" spans="1:17" x14ac:dyDescent="0.35">
      <c r="A17" s="13" t="s">
        <v>9</v>
      </c>
      <c r="B17" s="14">
        <v>6</v>
      </c>
      <c r="C17" s="21">
        <f t="shared" si="11"/>
        <v>0.58333333333333337</v>
      </c>
      <c r="D17" s="21">
        <f t="shared" si="0"/>
        <v>0.60833333333333339</v>
      </c>
      <c r="E17" s="2"/>
      <c r="F17" s="1" t="s">
        <v>53</v>
      </c>
      <c r="G17" s="25">
        <v>5</v>
      </c>
      <c r="H17" s="2">
        <f>+I16</f>
        <v>0.51249999999999996</v>
      </c>
      <c r="I17" s="2">
        <f>+H17+(G17*$H$2)</f>
        <v>0.53333333333333333</v>
      </c>
      <c r="J17" s="2"/>
      <c r="K17" s="1" t="s">
        <v>43</v>
      </c>
      <c r="L17" s="3">
        <v>5</v>
      </c>
      <c r="M17" s="2">
        <f>+N16</f>
        <v>0.5375000000000002</v>
      </c>
      <c r="N17" s="2">
        <f t="shared" ref="N17:N19" si="12">+M17+(L17*$M$15)</f>
        <v>0.55833333333333357</v>
      </c>
      <c r="O17" s="2"/>
      <c r="P17" s="15"/>
      <c r="Q17" s="12"/>
    </row>
    <row r="18" spans="1:17" x14ac:dyDescent="0.35">
      <c r="A18" s="1" t="s">
        <v>31</v>
      </c>
      <c r="B18" s="3">
        <v>6</v>
      </c>
      <c r="C18" s="21">
        <f t="shared" ref="C18:C19" si="13">+D17</f>
        <v>0.60833333333333339</v>
      </c>
      <c r="D18" s="21">
        <f t="shared" ref="D18:D19" si="14">+C18+(B18*$C$2)</f>
        <v>0.63333333333333341</v>
      </c>
      <c r="E18" s="2"/>
      <c r="F18" s="13" t="s">
        <v>8</v>
      </c>
      <c r="G18" s="14">
        <v>3</v>
      </c>
      <c r="H18" s="2">
        <f t="shared" ref="H18:H20" si="15">+I17</f>
        <v>0.53333333333333333</v>
      </c>
      <c r="I18" s="2">
        <f t="shared" ref="I18:I20" si="16">+H18+(G18*$H$2)</f>
        <v>0.54583333333333328</v>
      </c>
      <c r="J18" s="2"/>
      <c r="K18" s="1" t="s">
        <v>44</v>
      </c>
      <c r="L18" s="3">
        <v>6</v>
      </c>
      <c r="M18" s="2">
        <f t="shared" ref="M18:M19" si="17">+N17</f>
        <v>0.55833333333333357</v>
      </c>
      <c r="N18" s="2">
        <f t="shared" si="12"/>
        <v>0.58333333333333359</v>
      </c>
      <c r="O18" s="2"/>
      <c r="P18" s="15"/>
      <c r="Q18" s="12"/>
    </row>
    <row r="19" spans="1:17" x14ac:dyDescent="0.35">
      <c r="A19" s="1" t="s">
        <v>32</v>
      </c>
      <c r="B19" s="3">
        <v>5</v>
      </c>
      <c r="C19" s="21">
        <f t="shared" si="13"/>
        <v>0.63333333333333341</v>
      </c>
      <c r="D19" s="21">
        <f t="shared" si="14"/>
        <v>0.65416666666666679</v>
      </c>
      <c r="E19" s="2"/>
      <c r="F19" s="1" t="s">
        <v>37</v>
      </c>
      <c r="G19" s="3">
        <v>5</v>
      </c>
      <c r="H19" s="2">
        <f t="shared" si="15"/>
        <v>0.54583333333333328</v>
      </c>
      <c r="I19" s="2">
        <f t="shared" si="16"/>
        <v>0.56666666666666665</v>
      </c>
      <c r="J19" s="2"/>
      <c r="K19" s="1" t="s">
        <v>45</v>
      </c>
      <c r="L19" s="9">
        <v>5</v>
      </c>
      <c r="M19" s="2">
        <f t="shared" si="17"/>
        <v>0.58333333333333359</v>
      </c>
      <c r="N19" s="6">
        <f t="shared" si="12"/>
        <v>0.60416666666666696</v>
      </c>
      <c r="O19" s="2"/>
    </row>
    <row r="20" spans="1:17" x14ac:dyDescent="0.35">
      <c r="A20" s="1" t="s">
        <v>17</v>
      </c>
      <c r="B20" s="3">
        <v>5</v>
      </c>
      <c r="C20" s="21">
        <f t="shared" si="11"/>
        <v>0.65416666666666679</v>
      </c>
      <c r="D20" s="21">
        <f t="shared" si="0"/>
        <v>0.67500000000000016</v>
      </c>
      <c r="E20" s="2"/>
      <c r="F20" s="1" t="s">
        <v>38</v>
      </c>
      <c r="G20" s="9">
        <v>5</v>
      </c>
      <c r="H20" s="2">
        <f t="shared" si="15"/>
        <v>0.56666666666666665</v>
      </c>
      <c r="I20" s="27">
        <f t="shared" si="16"/>
        <v>0.58750000000000002</v>
      </c>
      <c r="J20" s="2"/>
      <c r="K20" s="1"/>
      <c r="L20" s="16">
        <f>SUM(L16:L19)</f>
        <v>21</v>
      </c>
      <c r="O20" s="2"/>
    </row>
    <row r="21" spans="1:17" x14ac:dyDescent="0.35">
      <c r="A21" s="1" t="s">
        <v>18</v>
      </c>
      <c r="B21" s="9">
        <v>4</v>
      </c>
      <c r="C21" s="2">
        <f t="shared" si="11"/>
        <v>0.67500000000000016</v>
      </c>
      <c r="D21" s="2">
        <f t="shared" si="0"/>
        <v>0.69166666666666687</v>
      </c>
      <c r="E21" s="2"/>
      <c r="F21" s="1"/>
      <c r="G21" s="3">
        <f>SUM(G16:G20)-G18</f>
        <v>20</v>
      </c>
      <c r="H21" s="2"/>
      <c r="I21" s="2"/>
      <c r="J21" s="2"/>
      <c r="K21" s="20" t="s">
        <v>3</v>
      </c>
      <c r="L21" s="20"/>
      <c r="M21" s="17">
        <v>4.1666666666666666E-3</v>
      </c>
      <c r="N21" s="17"/>
      <c r="O21" s="2"/>
    </row>
    <row r="22" spans="1:17" x14ac:dyDescent="0.35">
      <c r="B22" s="3">
        <f>SUM(B3:B21)-B10-B17</f>
        <v>77</v>
      </c>
      <c r="E22" s="2"/>
      <c r="F22" s="1"/>
      <c r="G22" s="3"/>
      <c r="J22" s="2"/>
      <c r="K22" s="1" t="s">
        <v>46</v>
      </c>
      <c r="L22" s="3">
        <v>6</v>
      </c>
      <c r="M22" s="6">
        <f>+N19</f>
        <v>0.60416666666666696</v>
      </c>
      <c r="N22" s="2">
        <f>+M22+(L22*$M$21)</f>
        <v>0.62916666666666698</v>
      </c>
      <c r="O22" s="2"/>
    </row>
    <row r="23" spans="1:17" x14ac:dyDescent="0.35">
      <c r="B23" s="3"/>
      <c r="E23" s="2"/>
      <c r="F23" s="28"/>
      <c r="G23" s="28"/>
      <c r="H23" s="29"/>
      <c r="I23" s="29"/>
      <c r="J23" s="2"/>
      <c r="K23" s="1" t="s">
        <v>44</v>
      </c>
      <c r="L23" s="3">
        <v>3</v>
      </c>
      <c r="M23" s="2">
        <f>+N22</f>
        <v>0.62916666666666698</v>
      </c>
      <c r="N23" s="2">
        <f>+M23+(L23*$M$21)</f>
        <v>0.64166666666666694</v>
      </c>
      <c r="O23" s="2"/>
    </row>
    <row r="24" spans="1:17" x14ac:dyDescent="0.35">
      <c r="A24" s="37" t="s">
        <v>54</v>
      </c>
      <c r="B24" s="38">
        <v>0.77083333333333337</v>
      </c>
      <c r="E24" s="2"/>
      <c r="F24" s="30"/>
      <c r="G24" s="31"/>
      <c r="H24" s="32"/>
      <c r="I24" s="32"/>
      <c r="J24" s="2"/>
      <c r="K24" s="13" t="s">
        <v>8</v>
      </c>
      <c r="L24" s="14">
        <v>3</v>
      </c>
      <c r="M24" s="2">
        <f t="shared" ref="M24:M25" si="18">+N23</f>
        <v>0.64166666666666694</v>
      </c>
      <c r="N24" s="2">
        <f t="shared" ref="N24:N25" si="19">+M24+(L24*$M$21)</f>
        <v>0.6541666666666669</v>
      </c>
      <c r="O24" s="2"/>
    </row>
    <row r="25" spans="1:17" x14ac:dyDescent="0.35">
      <c r="B25" s="3"/>
      <c r="E25" s="2"/>
      <c r="F25" s="30"/>
      <c r="G25" s="31"/>
      <c r="H25" s="32"/>
      <c r="I25" s="32"/>
      <c r="J25" s="2"/>
      <c r="K25" s="1" t="s">
        <v>45</v>
      </c>
      <c r="L25" s="3">
        <v>4</v>
      </c>
      <c r="M25" s="2">
        <f t="shared" si="18"/>
        <v>0.6541666666666669</v>
      </c>
      <c r="N25" s="6">
        <f t="shared" si="19"/>
        <v>0.67083333333333361</v>
      </c>
      <c r="O25" s="2"/>
    </row>
    <row r="26" spans="1:17" x14ac:dyDescent="0.35">
      <c r="B26" s="3"/>
      <c r="E26" s="2"/>
      <c r="F26" s="1"/>
      <c r="G26" s="16"/>
      <c r="J26" s="2"/>
      <c r="K26" s="1"/>
      <c r="L26" s="16"/>
      <c r="N26" s="2"/>
      <c r="O26" s="2"/>
    </row>
    <row r="27" spans="1:17" x14ac:dyDescent="0.35">
      <c r="B27" s="3"/>
      <c r="E27" s="2"/>
      <c r="F27" s="1"/>
      <c r="G27" s="16"/>
      <c r="J27" s="2"/>
      <c r="K27" s="20" t="s">
        <v>33</v>
      </c>
      <c r="L27" s="20"/>
      <c r="M27" s="17">
        <v>4.1666666666666666E-3</v>
      </c>
      <c r="N27" s="17"/>
      <c r="O27" s="2"/>
    </row>
    <row r="28" spans="1:17" x14ac:dyDescent="0.35">
      <c r="B28" s="3"/>
      <c r="E28" s="2"/>
      <c r="F28" s="1"/>
      <c r="G28" s="16"/>
      <c r="J28" s="2"/>
      <c r="K28" s="1" t="s">
        <v>46</v>
      </c>
      <c r="L28" s="3">
        <v>6</v>
      </c>
      <c r="M28" s="6">
        <f>+N25</f>
        <v>0.67083333333333361</v>
      </c>
      <c r="N28" s="2">
        <f>+M28+(L28*$M$27)</f>
        <v>0.69583333333333364</v>
      </c>
      <c r="O28" s="2"/>
    </row>
    <row r="29" spans="1:17" x14ac:dyDescent="0.35">
      <c r="B29" s="3"/>
      <c r="E29" s="2"/>
      <c r="F29" s="1"/>
      <c r="G29" s="16"/>
      <c r="J29" s="2"/>
      <c r="K29" s="1" t="s">
        <v>47</v>
      </c>
      <c r="L29" s="3">
        <v>6</v>
      </c>
      <c r="M29" s="2">
        <f>+N28</f>
        <v>0.69583333333333364</v>
      </c>
      <c r="N29" s="6">
        <f>+M29+(L29*$M$27)</f>
        <v>0.72083333333333366</v>
      </c>
      <c r="O29" s="2"/>
    </row>
    <row r="30" spans="1:17" x14ac:dyDescent="0.35">
      <c r="B30" s="3"/>
      <c r="E30" s="2"/>
      <c r="F30" s="1"/>
      <c r="G30" s="16"/>
      <c r="J30" s="2"/>
      <c r="K30" s="1"/>
      <c r="L30" s="16"/>
      <c r="O30" s="2"/>
    </row>
    <row r="31" spans="1:17" x14ac:dyDescent="0.35">
      <c r="B31" s="3"/>
      <c r="E31" s="2"/>
      <c r="F31" s="1"/>
      <c r="G31" s="16"/>
      <c r="J31" s="2"/>
      <c r="K31" s="1"/>
      <c r="L31" s="16"/>
      <c r="O31" s="2"/>
    </row>
    <row r="32" spans="1:17" x14ac:dyDescent="0.35">
      <c r="B32" s="3"/>
      <c r="E32" s="2"/>
      <c r="F32" s="1"/>
      <c r="G32" s="16"/>
      <c r="J32" s="2"/>
      <c r="K32" s="26" t="s">
        <v>55</v>
      </c>
      <c r="L32" s="2">
        <v>0.77083333333333337</v>
      </c>
      <c r="O32" s="10"/>
    </row>
    <row r="33" spans="10:15" x14ac:dyDescent="0.35">
      <c r="J33" s="2"/>
      <c r="M33" s="2"/>
      <c r="N33" s="1"/>
      <c r="O33" s="10"/>
    </row>
    <row r="34" spans="10:15" x14ac:dyDescent="0.35">
      <c r="O34" s="2"/>
    </row>
    <row r="35" spans="10:15" x14ac:dyDescent="0.35">
      <c r="O35" s="2"/>
    </row>
  </sheetData>
  <sortState xmlns:xlrd2="http://schemas.microsoft.com/office/spreadsheetml/2017/richdata2" ref="F3:G7">
    <sortCondition ref="G3:G7"/>
  </sortState>
  <mergeCells count="16">
    <mergeCell ref="K21:L21"/>
    <mergeCell ref="M21:N21"/>
    <mergeCell ref="K27:L27"/>
    <mergeCell ref="M27:N27"/>
    <mergeCell ref="K15:L15"/>
    <mergeCell ref="M15:N15"/>
    <mergeCell ref="H15:I15"/>
    <mergeCell ref="A1:D1"/>
    <mergeCell ref="C2:D2"/>
    <mergeCell ref="K1:N1"/>
    <mergeCell ref="M2:N2"/>
    <mergeCell ref="F1:I1"/>
    <mergeCell ref="H2:I2"/>
    <mergeCell ref="A2:B2"/>
    <mergeCell ref="F2:G2"/>
    <mergeCell ref="K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268F-0C0B-4EF1-932A-5328D4854298}">
  <dimension ref="A1:Q33"/>
  <sheetViews>
    <sheetView topLeftCell="A16" workbookViewId="0">
      <selection activeCell="J29" sqref="J29:L29"/>
    </sheetView>
  </sheetViews>
  <sheetFormatPr baseColWidth="10" defaultRowHeight="14.5" x14ac:dyDescent="0.35"/>
  <cols>
    <col min="1" max="1" width="18.08984375" style="1" bestFit="1" customWidth="1"/>
    <col min="2" max="2" width="12.08984375" customWidth="1"/>
    <col min="5" max="5" width="5.08984375" customWidth="1"/>
    <col min="6" max="6" width="18.453125" bestFit="1" customWidth="1"/>
    <col min="10" max="10" width="5.08984375" customWidth="1"/>
    <col min="11" max="11" width="18.08984375" bestFit="1" customWidth="1"/>
  </cols>
  <sheetData>
    <row r="1" spans="1:17" ht="15.5" x14ac:dyDescent="0.35">
      <c r="A1" s="18" t="s">
        <v>5</v>
      </c>
      <c r="B1" s="18"/>
      <c r="C1" s="18"/>
      <c r="D1" s="18"/>
      <c r="E1" s="7"/>
      <c r="F1" s="19" t="s">
        <v>6</v>
      </c>
      <c r="G1" s="19"/>
      <c r="H1" s="19"/>
      <c r="I1" s="19"/>
      <c r="J1" s="7"/>
      <c r="K1" s="19" t="s">
        <v>7</v>
      </c>
      <c r="L1" s="19"/>
      <c r="M1" s="19"/>
      <c r="N1" s="19"/>
      <c r="O1" s="11"/>
      <c r="P1" t="s">
        <v>0</v>
      </c>
    </row>
    <row r="2" spans="1:17" x14ac:dyDescent="0.35">
      <c r="A2" s="20" t="s">
        <v>10</v>
      </c>
      <c r="B2" s="20"/>
      <c r="C2" s="17">
        <v>4.1666666666666666E-3</v>
      </c>
      <c r="D2" s="17"/>
      <c r="E2" s="8"/>
      <c r="F2" s="20" t="s">
        <v>3</v>
      </c>
      <c r="G2" s="20"/>
      <c r="H2" s="17">
        <v>4.1666666666666666E-3</v>
      </c>
      <c r="I2" s="17"/>
      <c r="J2" s="8"/>
      <c r="K2" s="20" t="s">
        <v>33</v>
      </c>
      <c r="L2" s="20"/>
      <c r="M2" s="17">
        <v>4.1666666666666666E-3</v>
      </c>
      <c r="N2" s="17"/>
      <c r="O2" s="8"/>
      <c r="P2" t="s">
        <v>2</v>
      </c>
      <c r="Q2" s="3">
        <v>5</v>
      </c>
    </row>
    <row r="3" spans="1:17" x14ac:dyDescent="0.35">
      <c r="A3" s="1" t="s">
        <v>19</v>
      </c>
      <c r="B3" s="3">
        <v>6</v>
      </c>
      <c r="C3" s="34">
        <v>0.33333333333333331</v>
      </c>
      <c r="D3" s="2">
        <f>+C3+(B3*$C$2)</f>
        <v>0.35833333333333334</v>
      </c>
      <c r="E3" s="2"/>
      <c r="F3" s="1" t="s">
        <v>50</v>
      </c>
      <c r="G3" s="3">
        <v>3</v>
      </c>
      <c r="H3" s="34">
        <v>0.33333333333333331</v>
      </c>
      <c r="I3" s="2">
        <f>+H3+(G3*$H$2)</f>
        <v>0.34583333333333333</v>
      </c>
      <c r="J3" s="2"/>
      <c r="K3" s="1" t="s">
        <v>11</v>
      </c>
      <c r="L3" s="3">
        <v>6</v>
      </c>
      <c r="M3" s="34">
        <v>0.33333333333333331</v>
      </c>
      <c r="N3" s="2">
        <f>+M3+(L3*$M$2)</f>
        <v>0.35833333333333334</v>
      </c>
      <c r="O3" s="2"/>
      <c r="Q3" s="3"/>
    </row>
    <row r="4" spans="1:17" x14ac:dyDescent="0.35">
      <c r="A4" s="1" t="s">
        <v>20</v>
      </c>
      <c r="B4" s="3">
        <v>5</v>
      </c>
      <c r="C4" s="2">
        <f>+D3</f>
        <v>0.35833333333333334</v>
      </c>
      <c r="D4" s="2">
        <f t="shared" ref="D4:D21" si="0">+C4+(B4*$C$2)</f>
        <v>0.37916666666666665</v>
      </c>
      <c r="E4" s="2"/>
      <c r="F4" s="1" t="s">
        <v>35</v>
      </c>
      <c r="G4" s="3">
        <v>4</v>
      </c>
      <c r="H4" s="2">
        <f>+I3</f>
        <v>0.34583333333333333</v>
      </c>
      <c r="I4" s="2">
        <f>+H4+(G4*$H$2)</f>
        <v>0.36249999999999999</v>
      </c>
      <c r="J4" s="2"/>
      <c r="K4" s="1" t="s">
        <v>12</v>
      </c>
      <c r="L4" s="3">
        <v>6</v>
      </c>
      <c r="M4" s="2">
        <f>+N3</f>
        <v>0.35833333333333334</v>
      </c>
      <c r="N4" s="2">
        <f t="shared" ref="N4:N9" si="1">+M4+(L4*$M$2)</f>
        <v>0.38333333333333336</v>
      </c>
      <c r="O4" s="2"/>
      <c r="P4" s="5" t="s">
        <v>1</v>
      </c>
      <c r="Q4" s="3"/>
    </row>
    <row r="5" spans="1:17" x14ac:dyDescent="0.35">
      <c r="A5" s="1" t="s">
        <v>21</v>
      </c>
      <c r="B5" s="3">
        <v>4</v>
      </c>
      <c r="C5" s="2">
        <f t="shared" ref="C5:C21" si="2">+D4</f>
        <v>0.37916666666666665</v>
      </c>
      <c r="D5" s="2">
        <f t="shared" si="0"/>
        <v>0.39583333333333331</v>
      </c>
      <c r="E5" s="2"/>
      <c r="F5" s="1" t="s">
        <v>49</v>
      </c>
      <c r="G5" s="3">
        <v>4</v>
      </c>
      <c r="H5" s="2">
        <f t="shared" ref="H5:H12" si="3">+I4</f>
        <v>0.36249999999999999</v>
      </c>
      <c r="I5" s="2">
        <f>+H5+(G5*$H$2)</f>
        <v>0.37916666666666665</v>
      </c>
      <c r="J5" s="2"/>
      <c r="K5" s="1" t="s">
        <v>14</v>
      </c>
      <c r="L5" s="3">
        <v>6</v>
      </c>
      <c r="M5" s="2">
        <f t="shared" ref="M5:M9" si="4">+N4</f>
        <v>0.38333333333333336</v>
      </c>
      <c r="N5" s="2">
        <f t="shared" si="1"/>
        <v>0.40833333333333338</v>
      </c>
      <c r="O5" s="2"/>
      <c r="P5" t="s">
        <v>2</v>
      </c>
      <c r="Q5" s="2">
        <v>0.25</v>
      </c>
    </row>
    <row r="6" spans="1:17" x14ac:dyDescent="0.35">
      <c r="A6" s="1" t="s">
        <v>22</v>
      </c>
      <c r="B6" s="3">
        <v>4</v>
      </c>
      <c r="C6" s="2">
        <f t="shared" si="2"/>
        <v>0.39583333333333331</v>
      </c>
      <c r="D6" s="2">
        <f t="shared" si="0"/>
        <v>0.41249999999999998</v>
      </c>
      <c r="E6" s="2"/>
      <c r="F6" s="1" t="s">
        <v>51</v>
      </c>
      <c r="G6" s="3">
        <v>4</v>
      </c>
      <c r="H6" s="2">
        <f t="shared" si="3"/>
        <v>0.37916666666666665</v>
      </c>
      <c r="I6" s="2">
        <f t="shared" ref="I6:I12" si="5">+H6+(G6*$H$2)</f>
        <v>0.39583333333333331</v>
      </c>
      <c r="J6" s="2"/>
      <c r="K6" s="1" t="s">
        <v>13</v>
      </c>
      <c r="L6" s="3">
        <v>6</v>
      </c>
      <c r="M6" s="2">
        <f t="shared" si="4"/>
        <v>0.40833333333333338</v>
      </c>
      <c r="N6" s="2">
        <f t="shared" si="1"/>
        <v>0.4333333333333334</v>
      </c>
      <c r="O6" s="2"/>
    </row>
    <row r="7" spans="1:17" x14ac:dyDescent="0.35">
      <c r="A7" s="1" t="s">
        <v>48</v>
      </c>
      <c r="B7" s="3">
        <v>5</v>
      </c>
      <c r="C7" s="2">
        <f t="shared" si="2"/>
        <v>0.41249999999999998</v>
      </c>
      <c r="D7" s="2">
        <f t="shared" si="0"/>
        <v>0.43333333333333329</v>
      </c>
      <c r="E7" s="2"/>
      <c r="F7" s="1" t="s">
        <v>36</v>
      </c>
      <c r="G7" s="3">
        <v>5</v>
      </c>
      <c r="H7" s="2">
        <f t="shared" si="3"/>
        <v>0.39583333333333331</v>
      </c>
      <c r="I7" s="2">
        <f t="shared" si="5"/>
        <v>0.41666666666666663</v>
      </c>
      <c r="J7" s="2"/>
      <c r="K7" s="1" t="s">
        <v>16</v>
      </c>
      <c r="L7" s="3">
        <v>6</v>
      </c>
      <c r="M7" s="2">
        <f t="shared" si="4"/>
        <v>0.4333333333333334</v>
      </c>
      <c r="N7" s="2">
        <f t="shared" si="1"/>
        <v>0.45833333333333343</v>
      </c>
      <c r="O7" s="2"/>
    </row>
    <row r="8" spans="1:17" x14ac:dyDescent="0.35">
      <c r="A8" s="1" t="s">
        <v>23</v>
      </c>
      <c r="B8" s="3">
        <v>4</v>
      </c>
      <c r="C8" s="2">
        <f t="shared" si="2"/>
        <v>0.43333333333333329</v>
      </c>
      <c r="D8" s="2">
        <f t="shared" si="0"/>
        <v>0.44999999999999996</v>
      </c>
      <c r="E8" s="2"/>
      <c r="F8" s="1" t="s">
        <v>14</v>
      </c>
      <c r="G8" s="3">
        <v>5</v>
      </c>
      <c r="H8" s="2">
        <f t="shared" si="3"/>
        <v>0.41666666666666663</v>
      </c>
      <c r="I8" s="2">
        <f t="shared" si="5"/>
        <v>0.43749999999999994</v>
      </c>
      <c r="J8" s="2"/>
      <c r="K8" s="13" t="s">
        <v>8</v>
      </c>
      <c r="L8" s="14">
        <v>3</v>
      </c>
      <c r="M8" s="2">
        <f t="shared" si="4"/>
        <v>0.45833333333333343</v>
      </c>
      <c r="N8" s="2">
        <f t="shared" si="1"/>
        <v>0.47083333333333344</v>
      </c>
      <c r="O8" s="2"/>
      <c r="Q8" s="12"/>
    </row>
    <row r="9" spans="1:17" x14ac:dyDescent="0.35">
      <c r="A9" s="1" t="s">
        <v>24</v>
      </c>
      <c r="B9" s="3">
        <v>5</v>
      </c>
      <c r="C9" s="2">
        <f t="shared" si="2"/>
        <v>0.44999999999999996</v>
      </c>
      <c r="D9" s="2">
        <f t="shared" si="0"/>
        <v>0.47083333333333327</v>
      </c>
      <c r="E9" s="2"/>
      <c r="F9" s="1" t="s">
        <v>39</v>
      </c>
      <c r="G9" s="3">
        <v>3</v>
      </c>
      <c r="H9" s="2">
        <f t="shared" si="3"/>
        <v>0.43749999999999994</v>
      </c>
      <c r="I9" s="2">
        <f t="shared" si="5"/>
        <v>0.44999999999999996</v>
      </c>
      <c r="J9" s="2"/>
      <c r="K9" s="15" t="s">
        <v>15</v>
      </c>
      <c r="L9" s="12">
        <v>6</v>
      </c>
      <c r="M9" s="2">
        <f t="shared" si="4"/>
        <v>0.47083333333333344</v>
      </c>
      <c r="N9" s="35">
        <f t="shared" si="1"/>
        <v>0.49583333333333346</v>
      </c>
      <c r="O9" s="2"/>
      <c r="Q9" s="12"/>
    </row>
    <row r="10" spans="1:17" x14ac:dyDescent="0.35">
      <c r="A10" s="13" t="s">
        <v>8</v>
      </c>
      <c r="B10" s="14">
        <v>3</v>
      </c>
      <c r="C10" s="2">
        <f t="shared" si="2"/>
        <v>0.47083333333333327</v>
      </c>
      <c r="D10" s="2">
        <f t="shared" si="0"/>
        <v>0.48333333333333328</v>
      </c>
      <c r="E10" s="2"/>
      <c r="F10" s="13" t="s">
        <v>8</v>
      </c>
      <c r="G10" s="14">
        <v>3</v>
      </c>
      <c r="H10" s="2">
        <f t="shared" si="3"/>
        <v>0.44999999999999996</v>
      </c>
      <c r="I10" s="2">
        <f t="shared" si="5"/>
        <v>0.46249999999999997</v>
      </c>
      <c r="J10" s="2"/>
      <c r="M10" s="2"/>
      <c r="N10" s="2"/>
      <c r="O10" s="2"/>
      <c r="P10" s="15"/>
      <c r="Q10" s="12"/>
    </row>
    <row r="11" spans="1:17" x14ac:dyDescent="0.35">
      <c r="A11" s="1" t="s">
        <v>25</v>
      </c>
      <c r="B11" s="3">
        <v>4</v>
      </c>
      <c r="C11" s="2">
        <f t="shared" si="2"/>
        <v>0.48333333333333328</v>
      </c>
      <c r="D11" s="2">
        <f t="shared" si="0"/>
        <v>0.49999999999999994</v>
      </c>
      <c r="E11" s="2"/>
      <c r="F11" s="1" t="s">
        <v>40</v>
      </c>
      <c r="G11" s="3">
        <v>3</v>
      </c>
      <c r="H11" s="2">
        <f t="shared" si="3"/>
        <v>0.46249999999999997</v>
      </c>
      <c r="I11" s="2">
        <f t="shared" si="5"/>
        <v>0.47499999999999998</v>
      </c>
      <c r="J11" s="2"/>
      <c r="K11" s="1"/>
      <c r="L11" s="3"/>
      <c r="M11" s="2"/>
      <c r="N11" s="2"/>
      <c r="O11" s="2"/>
      <c r="P11" s="15"/>
      <c r="Q11" s="12"/>
    </row>
    <row r="12" spans="1:17" x14ac:dyDescent="0.35">
      <c r="A12" s="1" t="s">
        <v>26</v>
      </c>
      <c r="B12" s="3">
        <v>4</v>
      </c>
      <c r="C12" s="2">
        <f t="shared" si="2"/>
        <v>0.49999999999999994</v>
      </c>
      <c r="D12" s="2">
        <f t="shared" si="0"/>
        <v>0.51666666666666661</v>
      </c>
      <c r="E12" s="2"/>
      <c r="F12" s="1" t="s">
        <v>41</v>
      </c>
      <c r="G12" s="24">
        <v>4</v>
      </c>
      <c r="H12" s="2">
        <f t="shared" si="3"/>
        <v>0.47499999999999998</v>
      </c>
      <c r="I12" s="35">
        <f t="shared" si="5"/>
        <v>0.49166666666666664</v>
      </c>
      <c r="J12" s="2"/>
      <c r="K12" s="20" t="s">
        <v>34</v>
      </c>
      <c r="L12" s="20"/>
      <c r="M12" s="17">
        <v>4.1666666666666666E-3</v>
      </c>
      <c r="N12" s="17"/>
      <c r="O12" s="2"/>
      <c r="P12" s="15"/>
      <c r="Q12" s="12"/>
    </row>
    <row r="13" spans="1:17" x14ac:dyDescent="0.35">
      <c r="A13" s="1" t="s">
        <v>27</v>
      </c>
      <c r="B13" s="3">
        <v>4</v>
      </c>
      <c r="C13" s="2">
        <f t="shared" si="2"/>
        <v>0.51666666666666661</v>
      </c>
      <c r="D13" s="2">
        <f t="shared" si="0"/>
        <v>0.53333333333333333</v>
      </c>
      <c r="E13" s="2"/>
      <c r="F13" s="22"/>
      <c r="G13" s="23">
        <f>SUM(G3:G12)-G10</f>
        <v>35</v>
      </c>
      <c r="H13" s="2"/>
      <c r="I13" s="2"/>
      <c r="J13" s="2"/>
      <c r="K13" s="1" t="s">
        <v>42</v>
      </c>
      <c r="L13" s="3">
        <v>5</v>
      </c>
      <c r="M13" s="34">
        <f>+N9</f>
        <v>0.49583333333333346</v>
      </c>
      <c r="N13" s="2">
        <f>+M13+(L13*$M$12)</f>
        <v>0.51666666666666683</v>
      </c>
      <c r="O13" s="2"/>
      <c r="P13" s="15"/>
      <c r="Q13" s="12"/>
    </row>
    <row r="14" spans="1:17" x14ac:dyDescent="0.35">
      <c r="A14" s="1" t="s">
        <v>28</v>
      </c>
      <c r="B14" s="3">
        <v>5</v>
      </c>
      <c r="C14" s="21">
        <f t="shared" si="2"/>
        <v>0.53333333333333333</v>
      </c>
      <c r="D14" s="21">
        <f t="shared" si="0"/>
        <v>0.5541666666666667</v>
      </c>
      <c r="E14" s="2"/>
      <c r="F14" s="1"/>
      <c r="G14" s="12"/>
      <c r="H14" s="2"/>
      <c r="I14" s="2"/>
      <c r="J14" s="2"/>
      <c r="K14" s="1" t="s">
        <v>43</v>
      </c>
      <c r="L14" s="3">
        <v>5</v>
      </c>
      <c r="M14" s="2">
        <f>+N13</f>
        <v>0.51666666666666683</v>
      </c>
      <c r="N14" s="2">
        <f t="shared" ref="N14:N16" si="6">+M14+(L14*$M$12)</f>
        <v>0.5375000000000002</v>
      </c>
      <c r="O14" s="2"/>
      <c r="P14" s="15"/>
      <c r="Q14" s="12"/>
    </row>
    <row r="15" spans="1:17" x14ac:dyDescent="0.35">
      <c r="A15" s="1" t="s">
        <v>29</v>
      </c>
      <c r="B15" s="3">
        <v>4</v>
      </c>
      <c r="C15" s="21">
        <f t="shared" si="2"/>
        <v>0.5541666666666667</v>
      </c>
      <c r="D15" s="21">
        <f t="shared" si="0"/>
        <v>0.57083333333333341</v>
      </c>
      <c r="E15" s="2"/>
      <c r="F15" s="4" t="s">
        <v>4</v>
      </c>
      <c r="G15" s="12"/>
      <c r="H15" s="36">
        <v>4.1666666666666666E-3</v>
      </c>
      <c r="I15" s="36"/>
      <c r="J15" s="2"/>
      <c r="K15" s="1" t="s">
        <v>44</v>
      </c>
      <c r="L15" s="3">
        <v>6</v>
      </c>
      <c r="M15" s="2">
        <f t="shared" ref="M15:M16" si="7">+N14</f>
        <v>0.5375000000000002</v>
      </c>
      <c r="N15" s="2">
        <f t="shared" si="6"/>
        <v>0.56250000000000022</v>
      </c>
      <c r="O15" s="2"/>
      <c r="P15" s="15"/>
      <c r="Q15" s="12"/>
    </row>
    <row r="16" spans="1:17" x14ac:dyDescent="0.35">
      <c r="A16" s="1" t="s">
        <v>30</v>
      </c>
      <c r="B16" s="3">
        <v>3</v>
      </c>
      <c r="C16" s="21">
        <f t="shared" si="2"/>
        <v>0.57083333333333341</v>
      </c>
      <c r="D16" s="21">
        <f t="shared" si="0"/>
        <v>0.58333333333333337</v>
      </c>
      <c r="E16" s="2"/>
      <c r="F16" s="1" t="s">
        <v>52</v>
      </c>
      <c r="G16" s="3">
        <v>5</v>
      </c>
      <c r="H16" s="34">
        <f>+I12</f>
        <v>0.49166666666666664</v>
      </c>
      <c r="I16" s="2">
        <f>+H16+(G16*$H$2)</f>
        <v>0.51249999999999996</v>
      </c>
      <c r="J16" s="2"/>
      <c r="K16" s="1" t="s">
        <v>45</v>
      </c>
      <c r="L16" s="9">
        <v>5</v>
      </c>
      <c r="M16" s="2">
        <f t="shared" si="7"/>
        <v>0.56250000000000022</v>
      </c>
      <c r="N16" s="33">
        <f t="shared" si="6"/>
        <v>0.58333333333333359</v>
      </c>
      <c r="O16" s="2"/>
      <c r="P16" s="15"/>
      <c r="Q16" s="12"/>
    </row>
    <row r="17" spans="1:16" x14ac:dyDescent="0.35">
      <c r="A17" s="13" t="s">
        <v>9</v>
      </c>
      <c r="B17" s="14">
        <v>6</v>
      </c>
      <c r="C17" s="21">
        <f t="shared" si="2"/>
        <v>0.58333333333333337</v>
      </c>
      <c r="D17" s="21">
        <f t="shared" si="0"/>
        <v>0.60833333333333339</v>
      </c>
      <c r="E17" s="2"/>
      <c r="F17" s="1" t="s">
        <v>53</v>
      </c>
      <c r="G17" s="25">
        <v>5</v>
      </c>
      <c r="H17" s="2">
        <f>+I16</f>
        <v>0.51249999999999996</v>
      </c>
      <c r="I17" s="2">
        <f>+H17+(G17*$H$2)</f>
        <v>0.53333333333333333</v>
      </c>
      <c r="J17" s="2"/>
      <c r="K17" s="13" t="s">
        <v>9</v>
      </c>
      <c r="L17" s="14">
        <v>6</v>
      </c>
      <c r="M17" s="2">
        <f t="shared" ref="M17" si="8">+N16</f>
        <v>0.58333333333333359</v>
      </c>
      <c r="N17" s="34">
        <f t="shared" ref="N17" si="9">+M17+(L17*$M$12)</f>
        <v>0.60833333333333361</v>
      </c>
      <c r="O17" s="2"/>
      <c r="P17" s="15"/>
    </row>
    <row r="18" spans="1:16" x14ac:dyDescent="0.35">
      <c r="A18" s="1" t="s">
        <v>31</v>
      </c>
      <c r="B18" s="3">
        <v>6</v>
      </c>
      <c r="C18" s="21">
        <f t="shared" si="2"/>
        <v>0.60833333333333339</v>
      </c>
      <c r="D18" s="21">
        <f t="shared" si="0"/>
        <v>0.63333333333333341</v>
      </c>
      <c r="E18" s="2"/>
      <c r="F18" s="13" t="s">
        <v>8</v>
      </c>
      <c r="G18" s="14">
        <v>3</v>
      </c>
      <c r="H18" s="2">
        <f t="shared" ref="H18:H20" si="10">+I17</f>
        <v>0.53333333333333333</v>
      </c>
      <c r="I18" s="2">
        <f t="shared" ref="I18:I20" si="11">+H18+(G18*$H$2)</f>
        <v>0.54583333333333328</v>
      </c>
      <c r="J18" s="2"/>
      <c r="K18" s="1"/>
      <c r="L18" s="16">
        <f>SUM(L13:L16)</f>
        <v>21</v>
      </c>
      <c r="O18" s="2"/>
    </row>
    <row r="19" spans="1:16" x14ac:dyDescent="0.35">
      <c r="A19" s="1" t="s">
        <v>32</v>
      </c>
      <c r="B19" s="3">
        <v>5</v>
      </c>
      <c r="C19" s="21">
        <f t="shared" si="2"/>
        <v>0.63333333333333341</v>
      </c>
      <c r="D19" s="21">
        <f t="shared" si="0"/>
        <v>0.65416666666666679</v>
      </c>
      <c r="E19" s="2"/>
      <c r="F19" s="1" t="s">
        <v>37</v>
      </c>
      <c r="G19" s="3">
        <v>5</v>
      </c>
      <c r="H19" s="2">
        <f t="shared" si="10"/>
        <v>0.54583333333333328</v>
      </c>
      <c r="I19" s="2">
        <f t="shared" si="11"/>
        <v>0.56666666666666665</v>
      </c>
      <c r="J19" s="2"/>
      <c r="K19" s="20" t="s">
        <v>3</v>
      </c>
      <c r="L19" s="20"/>
      <c r="M19" s="17">
        <v>4.1666666666666666E-3</v>
      </c>
      <c r="N19" s="17"/>
      <c r="O19" s="2"/>
    </row>
    <row r="20" spans="1:16" x14ac:dyDescent="0.35">
      <c r="A20" s="1" t="s">
        <v>17</v>
      </c>
      <c r="B20" s="3">
        <v>5</v>
      </c>
      <c r="C20" s="21">
        <f t="shared" si="2"/>
        <v>0.65416666666666679</v>
      </c>
      <c r="D20" s="21">
        <f t="shared" si="0"/>
        <v>0.67500000000000016</v>
      </c>
      <c r="E20" s="2"/>
      <c r="F20" s="1" t="s">
        <v>38</v>
      </c>
      <c r="G20" s="9">
        <v>5</v>
      </c>
      <c r="H20" s="2">
        <f t="shared" si="10"/>
        <v>0.56666666666666665</v>
      </c>
      <c r="I20" s="34">
        <f t="shared" si="11"/>
        <v>0.58750000000000002</v>
      </c>
      <c r="J20" s="2"/>
      <c r="K20" s="1" t="s">
        <v>46</v>
      </c>
      <c r="L20" s="3">
        <v>6</v>
      </c>
      <c r="M20" s="34">
        <f>+N17</f>
        <v>0.60833333333333361</v>
      </c>
      <c r="N20" s="2">
        <f>+M20+(L20*$M$19)</f>
        <v>0.63333333333333364</v>
      </c>
      <c r="O20" s="2"/>
    </row>
    <row r="21" spans="1:16" x14ac:dyDescent="0.35">
      <c r="A21" s="1" t="s">
        <v>18</v>
      </c>
      <c r="B21" s="9">
        <v>4</v>
      </c>
      <c r="C21" s="2">
        <f t="shared" si="2"/>
        <v>0.67500000000000016</v>
      </c>
      <c r="D21" s="34">
        <f t="shared" si="0"/>
        <v>0.69166666666666687</v>
      </c>
      <c r="E21" s="2"/>
      <c r="F21" s="1"/>
      <c r="G21" s="3">
        <f>SUM(G16:G20)-G18</f>
        <v>20</v>
      </c>
      <c r="H21" s="2"/>
      <c r="I21" s="2"/>
      <c r="J21" s="2"/>
      <c r="K21" s="1" t="s">
        <v>44</v>
      </c>
      <c r="L21" s="3">
        <v>3</v>
      </c>
      <c r="M21" s="2">
        <f>+N20</f>
        <v>0.63333333333333364</v>
      </c>
      <c r="N21" s="2">
        <f>+M21+(L21*$M$19)</f>
        <v>0.64583333333333359</v>
      </c>
      <c r="O21" s="2"/>
    </row>
    <row r="22" spans="1:16" x14ac:dyDescent="0.35">
      <c r="B22" s="3">
        <f>SUM(B3:B21)-B10-B17</f>
        <v>77</v>
      </c>
      <c r="E22" s="2"/>
      <c r="F22" s="1"/>
      <c r="G22" s="3"/>
      <c r="J22" s="2"/>
      <c r="K22" s="1" t="s">
        <v>45</v>
      </c>
      <c r="L22" s="3">
        <v>4</v>
      </c>
      <c r="M22" s="2">
        <f>+N21</f>
        <v>0.64583333333333359</v>
      </c>
      <c r="N22" s="34">
        <f t="shared" ref="N22" si="12">+M22+(L22*$M$19)</f>
        <v>0.66250000000000031</v>
      </c>
      <c r="O22" s="2"/>
    </row>
    <row r="23" spans="1:16" x14ac:dyDescent="0.35">
      <c r="B23" s="3"/>
      <c r="E23" s="2"/>
      <c r="F23" s="20" t="s">
        <v>33</v>
      </c>
      <c r="G23" s="20"/>
      <c r="H23" s="17">
        <v>4.1666666666666666E-3</v>
      </c>
      <c r="I23" s="17"/>
      <c r="J23" s="2"/>
      <c r="K23" s="1"/>
      <c r="L23" s="16"/>
      <c r="N23" s="2"/>
      <c r="O23" s="2"/>
    </row>
    <row r="24" spans="1:16" x14ac:dyDescent="0.35">
      <c r="A24" s="37" t="s">
        <v>54</v>
      </c>
      <c r="B24" s="38">
        <v>0.77083333333333337</v>
      </c>
      <c r="E24" s="2"/>
      <c r="F24" s="1" t="s">
        <v>17</v>
      </c>
      <c r="G24" s="3">
        <v>5</v>
      </c>
      <c r="H24" s="34">
        <f>+I20</f>
        <v>0.58750000000000002</v>
      </c>
      <c r="I24" s="2">
        <f>+H24+(G24*$H$23)</f>
        <v>0.60833333333333339</v>
      </c>
      <c r="J24" s="2"/>
      <c r="K24" s="20" t="s">
        <v>33</v>
      </c>
      <c r="L24" s="20"/>
      <c r="M24" s="17">
        <v>4.1666666666666666E-3</v>
      </c>
      <c r="N24" s="17"/>
      <c r="O24" s="2"/>
    </row>
    <row r="25" spans="1:16" x14ac:dyDescent="0.35">
      <c r="B25" s="3"/>
      <c r="E25" s="2"/>
      <c r="F25" s="1" t="s">
        <v>18</v>
      </c>
      <c r="G25" s="3">
        <v>4</v>
      </c>
      <c r="H25" s="2">
        <f>+I24</f>
        <v>0.60833333333333339</v>
      </c>
      <c r="I25" s="34">
        <f>+H25+(G25*$H$23)</f>
        <v>0.62500000000000011</v>
      </c>
      <c r="J25" s="2"/>
      <c r="K25" s="1" t="s">
        <v>46</v>
      </c>
      <c r="L25" s="3">
        <v>6</v>
      </c>
      <c r="M25" s="34">
        <f>+N22</f>
        <v>0.66250000000000031</v>
      </c>
      <c r="N25" s="2">
        <f>+M25+(L25*$M$24)</f>
        <v>0.68750000000000033</v>
      </c>
      <c r="O25" s="2"/>
    </row>
    <row r="26" spans="1:16" x14ac:dyDescent="0.35">
      <c r="B26" s="3"/>
      <c r="E26" s="2"/>
      <c r="F26" s="1"/>
      <c r="G26" s="16"/>
      <c r="J26" s="2"/>
      <c r="K26" s="1" t="s">
        <v>47</v>
      </c>
      <c r="L26" s="3">
        <v>6</v>
      </c>
      <c r="M26" s="2">
        <f>+N25</f>
        <v>0.68750000000000033</v>
      </c>
      <c r="N26" s="34">
        <f>+M26+(L26*$M$24)</f>
        <v>0.71250000000000036</v>
      </c>
      <c r="O26" s="2"/>
    </row>
    <row r="27" spans="1:16" x14ac:dyDescent="0.35">
      <c r="B27" s="3"/>
      <c r="E27" s="2"/>
      <c r="F27" s="1"/>
      <c r="G27" s="16"/>
      <c r="J27" s="2"/>
      <c r="K27" s="1"/>
      <c r="L27" s="16"/>
      <c r="O27" s="2"/>
    </row>
    <row r="28" spans="1:16" x14ac:dyDescent="0.35">
      <c r="B28" s="3"/>
      <c r="E28" s="2"/>
      <c r="F28" s="1"/>
      <c r="G28" s="16"/>
      <c r="J28" s="2"/>
      <c r="K28" s="1"/>
      <c r="L28" s="16"/>
      <c r="O28" s="2"/>
    </row>
    <row r="29" spans="1:16" x14ac:dyDescent="0.35">
      <c r="B29" s="3"/>
      <c r="E29" s="2"/>
      <c r="F29" s="1"/>
      <c r="G29" s="16"/>
      <c r="J29" s="38"/>
      <c r="K29" s="39" t="s">
        <v>55</v>
      </c>
      <c r="L29" s="38">
        <v>0.77083333333333337</v>
      </c>
      <c r="O29" s="10"/>
    </row>
    <row r="30" spans="1:16" x14ac:dyDescent="0.35">
      <c r="B30" s="3"/>
      <c r="E30" s="2"/>
      <c r="F30" s="1"/>
      <c r="G30" s="16"/>
      <c r="J30" s="2"/>
      <c r="M30" s="2"/>
      <c r="N30" s="1"/>
      <c r="O30" s="10"/>
    </row>
    <row r="31" spans="1:16" x14ac:dyDescent="0.35">
      <c r="B31" s="3"/>
      <c r="E31" s="2"/>
      <c r="F31" s="1"/>
      <c r="G31" s="16"/>
      <c r="J31" s="2"/>
      <c r="O31" s="2"/>
    </row>
    <row r="32" spans="1:16" x14ac:dyDescent="0.35">
      <c r="B32" s="3"/>
      <c r="E32" s="2"/>
      <c r="F32" s="1"/>
      <c r="G32" s="16"/>
      <c r="J32" s="2"/>
      <c r="O32" s="2"/>
    </row>
    <row r="33" spans="10:10" x14ac:dyDescent="0.35">
      <c r="J33" s="2"/>
    </row>
  </sheetData>
  <mergeCells count="18">
    <mergeCell ref="K24:L24"/>
    <mergeCell ref="M24:N24"/>
    <mergeCell ref="H15:I15"/>
    <mergeCell ref="K12:L12"/>
    <mergeCell ref="M12:N12"/>
    <mergeCell ref="K19:L19"/>
    <mergeCell ref="M19:N19"/>
    <mergeCell ref="F23:G23"/>
    <mergeCell ref="H23:I23"/>
    <mergeCell ref="A1:D1"/>
    <mergeCell ref="F1:I1"/>
    <mergeCell ref="K1:N1"/>
    <mergeCell ref="A2:B2"/>
    <mergeCell ref="C2:D2"/>
    <mergeCell ref="F2:G2"/>
    <mergeCell ref="H2:I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1º Draft</vt:lpstr>
      <vt:lpstr>2º Draft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 Antonio Restrepo Mesa</cp:lastModifiedBy>
  <dcterms:created xsi:type="dcterms:W3CDTF">2021-03-11T12:53:41Z</dcterms:created>
  <dcterms:modified xsi:type="dcterms:W3CDTF">2024-10-11T16:28:33Z</dcterms:modified>
</cp:coreProperties>
</file>