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mmamad/Documents/"/>
    </mc:Choice>
  </mc:AlternateContent>
  <xr:revisionPtr revIDLastSave="0" documentId="8_{ABE0E4B9-425E-124D-AD04-3D5FC1FE8D21}" xr6:coauthVersionLast="47" xr6:coauthVersionMax="47" xr10:uidLastSave="{00000000-0000-0000-0000-000000000000}"/>
  <bookViews>
    <workbookView xWindow="0" yWindow="500" windowWidth="35840" windowHeight="19820" tabRatio="765" activeTab="1" xr2:uid="{00000000-000D-0000-FFFF-FFFF00000000}"/>
  </bookViews>
  <sheets>
    <sheet name="Ship-Bill Info" sheetId="2" r:id="rId1"/>
    <sheet name="Order Form" sheetId="3" r:id="rId2"/>
  </sheets>
  <externalReferences>
    <externalReference r:id="rId3"/>
  </externalReferences>
  <definedNames>
    <definedName name="_xlnm._FilterDatabase" localSheetId="1" hidden="1">'Order Form'!$A$4:$G$4</definedName>
    <definedName name="book">'Order Form'!$F$1</definedName>
    <definedName name="cal">'Order Form'!$F$2</definedName>
    <definedName name="_xlnm.Print_Area" localSheetId="1">'Order Form'!$A$1:$G$158</definedName>
    <definedName name="_xlnm.Print_Area" localSheetId="0">'Ship-Bill Info'!$A$1:$G$46</definedName>
    <definedName name="_xlnm.Print_Titles" localSheetId="1">'Order Form'!$1:$4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3" i="3" l="1"/>
  <c r="A123" i="3"/>
  <c r="G8" i="3"/>
  <c r="G9" i="3"/>
  <c r="G10" i="3" s="1"/>
  <c r="G14" i="3"/>
  <c r="G15" i="3"/>
  <c r="G20" i="3"/>
  <c r="G21" i="3"/>
  <c r="G26" i="3"/>
  <c r="G28" i="3" s="1"/>
  <c r="G32" i="3"/>
  <c r="G33" i="3"/>
  <c r="G38" i="3"/>
  <c r="G39" i="3" s="1"/>
  <c r="G43" i="3"/>
  <c r="G44" i="3"/>
  <c r="G45" i="3" s="1"/>
  <c r="G49" i="3"/>
  <c r="G50" i="3" s="1"/>
  <c r="G54" i="3"/>
  <c r="G55" i="3"/>
  <c r="G60" i="3"/>
  <c r="G62" i="3" s="1"/>
  <c r="G61" i="3"/>
  <c r="G144" i="3"/>
  <c r="G145" i="3"/>
  <c r="G146" i="3"/>
  <c r="G66" i="3"/>
  <c r="G68" i="3" s="1"/>
  <c r="G67" i="3"/>
  <c r="G72" i="3"/>
  <c r="G73" i="3"/>
  <c r="G78" i="3"/>
  <c r="G79" i="3"/>
  <c r="G84" i="3"/>
  <c r="G85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9" i="3"/>
  <c r="G130" i="3"/>
  <c r="G127" i="3"/>
  <c r="G128" i="3"/>
  <c r="G139" i="3"/>
  <c r="G135" i="3"/>
  <c r="G136" i="3"/>
  <c r="G151" i="3"/>
  <c r="G152" i="3"/>
  <c r="G154" i="3"/>
  <c r="G155" i="3"/>
  <c r="G156" i="3"/>
  <c r="G157" i="3"/>
  <c r="G158" i="3"/>
  <c r="G159" i="3"/>
  <c r="G160" i="3"/>
  <c r="A161" i="3"/>
  <c r="A147" i="3"/>
  <c r="A140" i="3"/>
  <c r="A131" i="3"/>
  <c r="A85" i="3"/>
  <c r="A80" i="3"/>
  <c r="A74" i="3"/>
  <c r="A68" i="3"/>
  <c r="A62" i="3"/>
  <c r="A56" i="3"/>
  <c r="A45" i="3"/>
  <c r="A34" i="3"/>
  <c r="A28" i="3"/>
  <c r="A22" i="3"/>
  <c r="A16" i="3"/>
  <c r="A10" i="3"/>
  <c r="G138" i="3"/>
  <c r="G90" i="3"/>
  <c r="A50" i="3"/>
  <c r="A39" i="3"/>
  <c r="G3" i="3"/>
  <c r="E1" i="3"/>
  <c r="F1" i="3" s="1"/>
  <c r="D9" i="2"/>
  <c r="G34" i="3" l="1"/>
  <c r="G56" i="3"/>
  <c r="G74" i="3"/>
  <c r="G80" i="3"/>
  <c r="G22" i="3"/>
  <c r="G16" i="3"/>
  <c r="G140" i="3"/>
  <c r="G2" i="3"/>
  <c r="G147" i="3"/>
  <c r="G131" i="3"/>
  <c r="A163" i="3"/>
  <c r="G161" i="3"/>
  <c r="G163" i="3" l="1"/>
  <c r="D8" i="2"/>
</calcChain>
</file>

<file path=xl/sharedStrings.xml><?xml version="1.0" encoding="utf-8"?>
<sst xmlns="http://schemas.openxmlformats.org/spreadsheetml/2006/main" count="323" uniqueCount="220">
  <si>
    <t>Shipping and Billing</t>
  </si>
  <si>
    <t>Payment Method</t>
  </si>
  <si>
    <t>Shannon Helmberger</t>
  </si>
  <si>
    <t>RAA</t>
  </si>
  <si>
    <t>Rep Name</t>
  </si>
  <si>
    <t>Michele Armagost</t>
  </si>
  <si>
    <t>RBC</t>
  </si>
  <si>
    <t>Source Code</t>
  </si>
  <si>
    <t>Alicia Curtis</t>
  </si>
  <si>
    <t>RBG</t>
  </si>
  <si>
    <t>PO #</t>
  </si>
  <si>
    <t>Marcia Flammang</t>
  </si>
  <si>
    <t>RBU</t>
  </si>
  <si>
    <t>On Account</t>
  </si>
  <si>
    <t>Buyer</t>
  </si>
  <si>
    <t>Jill Pulvermacher</t>
  </si>
  <si>
    <t>RGG</t>
  </si>
  <si>
    <t>Market Segment</t>
  </si>
  <si>
    <t>Millie Kick</t>
  </si>
  <si>
    <t>RGM</t>
  </si>
  <si>
    <t>Prepaid Credit Card</t>
  </si>
  <si>
    <t>Order Total</t>
  </si>
  <si>
    <t>Monika Valadez</t>
  </si>
  <si>
    <t>RX</t>
  </si>
  <si>
    <t>Order Qty</t>
  </si>
  <si>
    <t>Brenda Diederich</t>
  </si>
  <si>
    <t>ERS</t>
  </si>
  <si>
    <t>Michelle Stange</t>
  </si>
  <si>
    <t>ERC</t>
  </si>
  <si>
    <t>Ship to</t>
  </si>
  <si>
    <t>Jenifer Warrell</t>
  </si>
  <si>
    <t>RCN</t>
  </si>
  <si>
    <t>Shipto#</t>
  </si>
  <si>
    <t>RCX</t>
  </si>
  <si>
    <t>Name</t>
  </si>
  <si>
    <t>RCI</t>
  </si>
  <si>
    <t>Address 1</t>
  </si>
  <si>
    <t>RWN</t>
  </si>
  <si>
    <t>RBM</t>
  </si>
  <si>
    <t>City</t>
  </si>
  <si>
    <t>RWM</t>
  </si>
  <si>
    <t>State</t>
  </si>
  <si>
    <t>EWN</t>
  </si>
  <si>
    <t>Zip</t>
  </si>
  <si>
    <t>EDN</t>
  </si>
  <si>
    <t>Phone #</t>
  </si>
  <si>
    <t>EPS</t>
  </si>
  <si>
    <t>ET</t>
  </si>
  <si>
    <t>Bill to</t>
  </si>
  <si>
    <t>EVS</t>
  </si>
  <si>
    <t>Billto#</t>
  </si>
  <si>
    <t>EHS</t>
  </si>
  <si>
    <t>EGS</t>
  </si>
  <si>
    <t>ELS</t>
  </si>
  <si>
    <t>ELP</t>
  </si>
  <si>
    <t>ELM</t>
  </si>
  <si>
    <t>EMED</t>
  </si>
  <si>
    <t>EPRG</t>
  </si>
  <si>
    <t>Tax ID #</t>
  </si>
  <si>
    <t xml:space="preserve"> Whlslr/Ret/Educ (W/R/E)</t>
  </si>
  <si>
    <t>Book Rtn Flg (Y/N)</t>
  </si>
  <si>
    <t>R</t>
  </si>
  <si>
    <t>N</t>
  </si>
  <si>
    <t>Notes:</t>
  </si>
  <si>
    <t>Book Return Flag  (Y/N)</t>
  </si>
  <si>
    <t>If order quantity is less than 5 units, discount of 35% applies</t>
  </si>
  <si>
    <t>Bill to#</t>
  </si>
  <si>
    <t>Qty</t>
  </si>
  <si>
    <t>ISBN 13</t>
  </si>
  <si>
    <t>Title</t>
  </si>
  <si>
    <t>Status</t>
  </si>
  <si>
    <t>Price</t>
  </si>
  <si>
    <t>Available</t>
  </si>
  <si>
    <t>Total</t>
  </si>
  <si>
    <t>Kaya - 1764</t>
  </si>
  <si>
    <t xml:space="preserve">Backlist </t>
  </si>
  <si>
    <t>Kaya: The Journey Begins</t>
  </si>
  <si>
    <t>Active</t>
  </si>
  <si>
    <t>Kaya: Smoke on the Wind</t>
  </si>
  <si>
    <t>Kaya Total</t>
  </si>
  <si>
    <t>Backlist</t>
  </si>
  <si>
    <t>Josefina - 1824</t>
  </si>
  <si>
    <t>9781683371571</t>
  </si>
  <si>
    <t>Josefina: Sunlight and Shadows</t>
  </si>
  <si>
    <t>9781683371564</t>
  </si>
  <si>
    <t>Josefina: Second Chances</t>
  </si>
  <si>
    <t>Josefina Total</t>
  </si>
  <si>
    <t>Addy - 1864</t>
  </si>
  <si>
    <t>9781683371618</t>
  </si>
  <si>
    <t>Addy: Finding Freedom</t>
  </si>
  <si>
    <t>9781683371601</t>
  </si>
  <si>
    <t>Addy: A Heart Full of Hope</t>
  </si>
  <si>
    <t>Addy Total</t>
  </si>
  <si>
    <t>Samantha - 1904</t>
  </si>
  <si>
    <t>Samantha Total</t>
  </si>
  <si>
    <t>Rebecca - 1914</t>
  </si>
  <si>
    <t>Rebecca: The Sound of Applause</t>
  </si>
  <si>
    <t>9781683371458</t>
  </si>
  <si>
    <t>Lights, Camera, Rebecca!</t>
  </si>
  <si>
    <t>Rebecca Total</t>
  </si>
  <si>
    <t>Kit - 1934</t>
  </si>
  <si>
    <t>9781683371595</t>
  </si>
  <si>
    <t>Kit: Read All About It</t>
  </si>
  <si>
    <t>9781683371588</t>
  </si>
  <si>
    <t>Kit: Turning Things Around</t>
  </si>
  <si>
    <t>Kit Total</t>
  </si>
  <si>
    <t>Nanea - 1941</t>
  </si>
  <si>
    <t>Nanea: The Spirit of Aloha</t>
  </si>
  <si>
    <t>Nanea: Hula for the Home Front</t>
  </si>
  <si>
    <t>Nanea Total</t>
  </si>
  <si>
    <t>Maryellen - 1954</t>
  </si>
  <si>
    <t>Maryellen: The One and Only</t>
  </si>
  <si>
    <t>Maryellen: Taking Off</t>
  </si>
  <si>
    <t>Maryellen Total</t>
  </si>
  <si>
    <t>Melody - 1964</t>
  </si>
  <si>
    <t>Melody: No Ordinary Sound</t>
  </si>
  <si>
    <t>9781683371410</t>
  </si>
  <si>
    <t>Melody: Never Stop Singing</t>
  </si>
  <si>
    <t>Melody Total</t>
  </si>
  <si>
    <t>Julie - 1974</t>
  </si>
  <si>
    <t>Julie: The Big Break</t>
  </si>
  <si>
    <t>Julie Takes a Stand</t>
  </si>
  <si>
    <t>Julie Total</t>
  </si>
  <si>
    <t>Courtney - 1986</t>
  </si>
  <si>
    <t>Courtney Changes the Game</t>
  </si>
  <si>
    <t>Courtney: Friendship Superhero</t>
  </si>
  <si>
    <t>Courtney Total</t>
  </si>
  <si>
    <t>Masterbrand</t>
  </si>
  <si>
    <t>Frontlist</t>
  </si>
  <si>
    <t>Everything I Need to Know I Learned from American Girl</t>
  </si>
  <si>
    <t>Masterbrand Total</t>
  </si>
  <si>
    <t>Advice and Activity</t>
  </si>
  <si>
    <t>Advice</t>
  </si>
  <si>
    <t>A Smart Girl's Guide: Race &amp; Inclusion</t>
  </si>
  <si>
    <t>Love Your Look!</t>
  </si>
  <si>
    <t>Guy Stuff Feelings</t>
  </si>
  <si>
    <t>A Smart Girl's Guide: Pets</t>
  </si>
  <si>
    <t>A Smart Girl's Guide: Love the Earth</t>
  </si>
  <si>
    <t>9781683371649</t>
  </si>
  <si>
    <t>A Smart Girl's Guide: Making a Difference</t>
  </si>
  <si>
    <t>9781683371656</t>
  </si>
  <si>
    <t>A Smart Girl's Guide: Crushes</t>
  </si>
  <si>
    <t>The Care &amp; Keeping of You 1 - 20th Anniversary Edition</t>
  </si>
  <si>
    <t>9781609581657</t>
  </si>
  <si>
    <t>The Care &amp; Keeping of You Journal</t>
  </si>
  <si>
    <t>The Care &amp; Keeping of You 2 - 20th Anniversary Edition</t>
  </si>
  <si>
    <t>The Care &amp; Keeping of You 2 Journal</t>
  </si>
  <si>
    <t>9781683370260</t>
  </si>
  <si>
    <t>Guy Stuff: The Body Book for Boys</t>
  </si>
  <si>
    <t>9781609581831</t>
  </si>
  <si>
    <t xml:space="preserve">The Feelings Book </t>
  </si>
  <si>
    <t>The Hair Book: Care &amp; Keeping Advice For Girls</t>
  </si>
  <si>
    <t>The Skin &amp; Nails Book</t>
  </si>
  <si>
    <t>9781683370208</t>
  </si>
  <si>
    <t>Your Happiest You</t>
  </si>
  <si>
    <t>Is This Normal?</t>
  </si>
  <si>
    <t>Friends</t>
  </si>
  <si>
    <t>Stand Up for Yourself &amp; Your Friends</t>
  </si>
  <si>
    <t>A Smart Girl's Guide: Cooking</t>
  </si>
  <si>
    <t>9781683370437</t>
  </si>
  <si>
    <t>A Smart Girl's Guide: Digital World</t>
  </si>
  <si>
    <t>A Smart Girl's Guide: Drama, Rumors &amp; Secrets</t>
  </si>
  <si>
    <t xml:space="preserve">A Smart Girl's Guide: Friendship Troubles </t>
  </si>
  <si>
    <t>9781609588885</t>
  </si>
  <si>
    <t>A Smart Girl's Guide: Getting It Together</t>
  </si>
  <si>
    <t>9781683370758</t>
  </si>
  <si>
    <t>A Smart Girl's Guide: Knowing What to Say</t>
  </si>
  <si>
    <t>9781683370611</t>
  </si>
  <si>
    <t>A Smart Girl's Guide: Liking Herself</t>
  </si>
  <si>
    <t xml:space="preserve">A Smart Girl's Guide: Manners </t>
  </si>
  <si>
    <t>A Smart Girl's Guide: Middle School</t>
  </si>
  <si>
    <t>A Smart Girl's Guide: Money</t>
  </si>
  <si>
    <t>9781683370628</t>
  </si>
  <si>
    <t>A Smart Girl's Guide: Sports &amp; Fitness</t>
  </si>
  <si>
    <t>A Smart Girl's Guide: Travel</t>
  </si>
  <si>
    <t>A Smart Girl's Guide: Understanding Families</t>
  </si>
  <si>
    <t>A Smart Girl's Guide: Worry</t>
  </si>
  <si>
    <t>Advice Total</t>
  </si>
  <si>
    <t>Activity</t>
  </si>
  <si>
    <t>Let's Celebrate!</t>
  </si>
  <si>
    <t>Kitchen Chemistry</t>
  </si>
  <si>
    <t>9781584859772</t>
  </si>
  <si>
    <t>Tear Up This Book!</t>
  </si>
  <si>
    <t>9781683371007</t>
  </si>
  <si>
    <t>This or That or That? Quiz Book</t>
  </si>
  <si>
    <t>Activity Total</t>
  </si>
  <si>
    <t>Girl of the Year</t>
  </si>
  <si>
    <t>Kira Down Under</t>
  </si>
  <si>
    <t>Kira's Animal Rescue</t>
  </si>
  <si>
    <t>Girl of the Year Total</t>
  </si>
  <si>
    <t>WellieWishers</t>
  </si>
  <si>
    <t>Camille's Mermaid Tale</t>
  </si>
  <si>
    <t>Emerson and Princess Peep</t>
  </si>
  <si>
    <t>The Clippity-Cloppity Carnival</t>
  </si>
  <si>
    <t>The Muddily Puddily Show</t>
  </si>
  <si>
    <t>The Rainstorm Brainstorm</t>
  </si>
  <si>
    <t>The Riddle of the Robin</t>
  </si>
  <si>
    <t>Willa's Wilderness Campout</t>
  </si>
  <si>
    <t>WellieWishers Total</t>
  </si>
  <si>
    <t>Total Qty</t>
  </si>
  <si>
    <t>Corinne to the Rescue</t>
  </si>
  <si>
    <t>Corinne</t>
  </si>
  <si>
    <t>Makena: See Me, Hear Me, Know Me</t>
  </si>
  <si>
    <t>Evette: The River &amp; Me</t>
  </si>
  <si>
    <t>Maritza: Lead with Your Heart</t>
  </si>
  <si>
    <t>World By Us</t>
  </si>
  <si>
    <t>World By Us Total</t>
  </si>
  <si>
    <t>Samantha: The Gift</t>
  </si>
  <si>
    <t>Samantha: Lost and Found</t>
  </si>
  <si>
    <t>Teamwork Magic</t>
  </si>
  <si>
    <t>The Princesses and the Dragon</t>
  </si>
  <si>
    <t>Molly - 1944</t>
  </si>
  <si>
    <t>Molly Total</t>
  </si>
  <si>
    <t>Molly Book 1: A Winning Spirit</t>
  </si>
  <si>
    <t xml:space="preserve">Net Terms </t>
  </si>
  <si>
    <t>Address 2</t>
  </si>
  <si>
    <t>Claudie - 1922</t>
  </si>
  <si>
    <t xml:space="preserve">Frontlist </t>
  </si>
  <si>
    <t>Meet Claudie: An American Girl</t>
  </si>
  <si>
    <t>Claudie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</si>
</sst>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"/>
    <numFmt numFmtId="165" formatCode="[&lt;=9999999]###\-####;\(###\)\ ###\-####"/>
    <numFmt numFmtId="166" formatCode="&quot;$&quot;#,##0.00"/>
    <numFmt numFmtId="167" formatCode="0_);[Red]\(0\)"/>
  </numFmts>
  <fonts count="39">
    <font>
      <sz val="10"/>
      <name val="MS Sans Serif"/>
    </font>
    <font>
      <sz val="10"/>
      <name val="MS Sans Serif"/>
    </font>
    <font>
      <sz val="8"/>
      <name val="Trebuchet MS"/>
      <family val="2"/>
    </font>
    <font>
      <b/>
      <sz val="8"/>
      <name val="Trebuchet MS"/>
      <family val="2"/>
    </font>
    <font>
      <sz val="8"/>
      <color indexed="9"/>
      <name val="Trebuchet MS"/>
      <family val="2"/>
    </font>
    <font>
      <b/>
      <sz val="8"/>
      <color indexed="9"/>
      <name val="Trebuchet MS"/>
      <family val="2"/>
    </font>
    <font>
      <sz val="8"/>
      <color indexed="8"/>
      <name val="Trebuchet MS"/>
      <family val="2"/>
    </font>
    <font>
      <sz val="10"/>
      <name val="Helv"/>
      <family val="2"/>
    </font>
    <font>
      <sz val="10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rebuchet MS"/>
      <family val="2"/>
    </font>
    <font>
      <b/>
      <u/>
      <sz val="10"/>
      <name val="Trebuchet MS"/>
      <family val="2"/>
    </font>
    <font>
      <sz val="11"/>
      <color theme="1"/>
      <name val="Calibri"/>
      <family val="2"/>
      <scheme val="minor"/>
    </font>
    <font>
      <sz val="10.5"/>
      <color rgb="FF000000"/>
      <name val="Verdana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0"/>
      <name val="Trebuchet MS"/>
      <family val="2"/>
    </font>
    <font>
      <b/>
      <sz val="8"/>
      <color theme="0"/>
      <name val="Trebuchet MS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2" fillId="0" borderId="0"/>
    <xf numFmtId="0" fontId="27" fillId="0" borderId="0"/>
    <xf numFmtId="0" fontId="22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3" fontId="8" fillId="24" borderId="0" applyNumberFormat="0" applyFont="0" applyAlignment="0"/>
    <xf numFmtId="0" fontId="7" fillId="0" borderId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66">
    <xf numFmtId="0" fontId="0" fillId="0" borderId="0" xfId="0"/>
    <xf numFmtId="0" fontId="2" fillId="25" borderId="0" xfId="0" applyFont="1" applyFill="1"/>
    <xf numFmtId="0" fontId="3" fillId="25" borderId="10" xfId="0" applyFont="1" applyFill="1" applyBorder="1" applyAlignment="1" applyProtection="1">
      <alignment horizontal="left"/>
      <protection locked="0"/>
    </xf>
    <xf numFmtId="0" fontId="3" fillId="25" borderId="0" xfId="0" applyFont="1" applyFill="1" applyAlignment="1" applyProtection="1">
      <alignment horizontal="left" vertical="center"/>
      <protection locked="0"/>
    </xf>
    <xf numFmtId="0" fontId="5" fillId="25" borderId="0" xfId="0" applyFont="1" applyFill="1"/>
    <xf numFmtId="0" fontId="3" fillId="25" borderId="0" xfId="0" applyFont="1" applyFill="1"/>
    <xf numFmtId="0" fontId="3" fillId="25" borderId="10" xfId="0" applyFont="1" applyFill="1" applyBorder="1" applyProtection="1">
      <protection locked="0"/>
    </xf>
    <xf numFmtId="0" fontId="3" fillId="25" borderId="0" xfId="0" applyFont="1" applyFill="1" applyProtection="1">
      <protection locked="0"/>
    </xf>
    <xf numFmtId="0" fontId="3" fillId="25" borderId="10" xfId="0" applyFont="1" applyFill="1" applyBorder="1" applyAlignment="1" applyProtection="1">
      <alignment horizontal="left" vertical="center"/>
      <protection locked="0"/>
    </xf>
    <xf numFmtId="0" fontId="3" fillId="25" borderId="11" xfId="0" applyFont="1" applyFill="1" applyBorder="1" applyAlignment="1" applyProtection="1">
      <alignment horizontal="left" vertical="center"/>
      <protection locked="0"/>
    </xf>
    <xf numFmtId="0" fontId="3" fillId="25" borderId="11" xfId="0" applyFont="1" applyFill="1" applyBorder="1" applyProtection="1">
      <protection locked="0"/>
    </xf>
    <xf numFmtId="8" fontId="3" fillId="25" borderId="0" xfId="0" applyNumberFormat="1" applyFont="1" applyFill="1" applyAlignment="1" applyProtection="1">
      <alignment horizontal="left"/>
      <protection hidden="1"/>
    </xf>
    <xf numFmtId="8" fontId="3" fillId="25" borderId="0" xfId="0" applyNumberFormat="1" applyFont="1" applyFill="1" applyAlignment="1">
      <alignment horizontal="left"/>
    </xf>
    <xf numFmtId="38" fontId="3" fillId="25" borderId="0" xfId="0" applyNumberFormat="1" applyFont="1" applyFill="1" applyAlignment="1" applyProtection="1">
      <alignment horizontal="left"/>
      <protection hidden="1"/>
    </xf>
    <xf numFmtId="38" fontId="3" fillId="25" borderId="0" xfId="0" applyNumberFormat="1" applyFont="1" applyFill="1" applyAlignment="1">
      <alignment horizontal="left"/>
    </xf>
    <xf numFmtId="0" fontId="5" fillId="26" borderId="12" xfId="0" applyFont="1" applyFill="1" applyBorder="1" applyAlignment="1">
      <alignment vertical="center"/>
    </xf>
    <xf numFmtId="0" fontId="4" fillId="26" borderId="12" xfId="0" applyFont="1" applyFill="1" applyBorder="1"/>
    <xf numFmtId="164" fontId="3" fillId="25" borderId="10" xfId="0" applyNumberFormat="1" applyFont="1" applyFill="1" applyBorder="1" applyAlignment="1" applyProtection="1">
      <alignment horizontal="left"/>
      <protection locked="0"/>
    </xf>
    <xf numFmtId="164" fontId="3" fillId="25" borderId="10" xfId="0" applyNumberFormat="1" applyFont="1" applyFill="1" applyBorder="1" applyAlignment="1" applyProtection="1">
      <alignment horizontal="left" vertical="center"/>
      <protection locked="0"/>
    </xf>
    <xf numFmtId="165" fontId="3" fillId="25" borderId="11" xfId="0" applyNumberFormat="1" applyFont="1" applyFill="1" applyBorder="1" applyAlignment="1" applyProtection="1">
      <alignment horizontal="left"/>
      <protection locked="0"/>
    </xf>
    <xf numFmtId="0" fontId="3" fillId="25" borderId="13" xfId="0" applyFont="1" applyFill="1" applyBorder="1"/>
    <xf numFmtId="0" fontId="2" fillId="25" borderId="14" xfId="0" applyFont="1" applyFill="1" applyBorder="1"/>
    <xf numFmtId="0" fontId="5" fillId="26" borderId="15" xfId="0" applyFont="1" applyFill="1" applyBorder="1" applyAlignment="1">
      <alignment horizontal="center"/>
    </xf>
    <xf numFmtId="0" fontId="3" fillId="25" borderId="0" xfId="0" applyFont="1" applyFill="1" applyAlignment="1" applyProtection="1">
      <alignment horizontal="left"/>
      <protection locked="0"/>
    </xf>
    <xf numFmtId="0" fontId="6" fillId="27" borderId="16" xfId="0" applyFont="1" applyFill="1" applyBorder="1" applyAlignment="1">
      <alignment horizontal="center"/>
    </xf>
    <xf numFmtId="0" fontId="3" fillId="25" borderId="12" xfId="0" applyFont="1" applyFill="1" applyBorder="1" applyAlignment="1" applyProtection="1">
      <alignment horizontal="center"/>
      <protection locked="0" hidden="1"/>
    </xf>
    <xf numFmtId="0" fontId="5" fillId="26" borderId="17" xfId="0" applyFont="1" applyFill="1" applyBorder="1" applyAlignment="1" applyProtection="1">
      <alignment horizontal="center"/>
      <protection locked="0"/>
    </xf>
    <xf numFmtId="0" fontId="5" fillId="26" borderId="0" xfId="0" applyFont="1" applyFill="1"/>
    <xf numFmtId="0" fontId="4" fillId="26" borderId="0" xfId="0" applyFont="1" applyFill="1"/>
    <xf numFmtId="0" fontId="3" fillId="25" borderId="0" xfId="0" applyFont="1" applyFill="1" applyAlignment="1" applyProtection="1">
      <alignment wrapText="1"/>
      <protection locked="0"/>
    </xf>
    <xf numFmtId="0" fontId="2" fillId="25" borderId="0" xfId="0" applyFont="1" applyFill="1" applyAlignment="1" applyProtection="1">
      <alignment wrapText="1"/>
      <protection locked="0"/>
    </xf>
    <xf numFmtId="0" fontId="2" fillId="25" borderId="0" xfId="0" applyFont="1" applyFill="1" applyAlignment="1" applyProtection="1">
      <alignment vertical="justify" wrapText="1"/>
      <protection locked="0"/>
    </xf>
    <xf numFmtId="0" fontId="2" fillId="25" borderId="0" xfId="0" applyFont="1" applyFill="1" applyProtection="1">
      <protection locked="0"/>
    </xf>
    <xf numFmtId="8" fontId="5" fillId="25" borderId="18" xfId="0" applyNumberFormat="1" applyFont="1" applyFill="1" applyBorder="1" applyAlignment="1" applyProtection="1">
      <alignment horizontal="center"/>
      <protection hidden="1"/>
    </xf>
    <xf numFmtId="0" fontId="27" fillId="25" borderId="0" xfId="40" applyFill="1"/>
    <xf numFmtId="0" fontId="33" fillId="0" borderId="11" xfId="0" applyFont="1" applyBorder="1"/>
    <xf numFmtId="0" fontId="28" fillId="26" borderId="0" xfId="0" applyFont="1" applyFill="1" applyAlignment="1">
      <alignment horizontal="center"/>
    </xf>
    <xf numFmtId="0" fontId="28" fillId="26" borderId="0" xfId="0" applyFont="1" applyFill="1" applyAlignment="1">
      <alignment horizontal="left"/>
    </xf>
    <xf numFmtId="166" fontId="28" fillId="26" borderId="0" xfId="28" applyNumberFormat="1" applyFont="1" applyFill="1" applyAlignment="1" applyProtection="1">
      <alignment horizontal="center"/>
      <protection locked="0"/>
    </xf>
    <xf numFmtId="9" fontId="28" fillId="26" borderId="0" xfId="43" applyFont="1" applyFill="1" applyAlignment="1" applyProtection="1">
      <alignment horizontal="center"/>
      <protection locked="0"/>
    </xf>
    <xf numFmtId="0" fontId="29" fillId="26" borderId="19" xfId="0" applyFont="1" applyFill="1" applyBorder="1" applyAlignment="1">
      <alignment horizontal="center"/>
    </xf>
    <xf numFmtId="0" fontId="27" fillId="25" borderId="0" xfId="0" applyFont="1" applyFill="1"/>
    <xf numFmtId="0" fontId="28" fillId="26" borderId="0" xfId="0" applyFont="1" applyFill="1" applyAlignment="1">
      <alignment horizontal="right"/>
    </xf>
    <xf numFmtId="0" fontId="30" fillId="25" borderId="0" xfId="0" applyFont="1" applyFill="1" applyAlignment="1">
      <alignment horizontal="right" vertical="center"/>
    </xf>
    <xf numFmtId="0" fontId="27" fillId="25" borderId="0" xfId="0" applyFont="1" applyFill="1" applyAlignment="1">
      <alignment horizontal="center" vertical="center"/>
    </xf>
    <xf numFmtId="0" fontId="27" fillId="25" borderId="0" xfId="0" applyFont="1" applyFill="1" applyAlignment="1">
      <alignment horizontal="left"/>
    </xf>
    <xf numFmtId="0" fontId="27" fillId="25" borderId="0" xfId="0" applyFont="1" applyFill="1" applyAlignment="1">
      <alignment horizontal="center"/>
    </xf>
    <xf numFmtId="166" fontId="27" fillId="25" borderId="0" xfId="28" applyNumberFormat="1" applyFont="1" applyFill="1" applyAlignment="1">
      <alignment horizontal="center"/>
    </xf>
    <xf numFmtId="0" fontId="31" fillId="25" borderId="12" xfId="0" applyFont="1" applyFill="1" applyBorder="1" applyAlignment="1">
      <alignment horizontal="center"/>
    </xf>
    <xf numFmtId="0" fontId="31" fillId="25" borderId="12" xfId="0" applyFont="1" applyFill="1" applyBorder="1" applyAlignment="1">
      <alignment horizontal="left"/>
    </xf>
    <xf numFmtId="166" fontId="31" fillId="25" borderId="12" xfId="28" applyNumberFormat="1" applyFont="1" applyFill="1" applyBorder="1" applyAlignment="1">
      <alignment horizontal="center"/>
    </xf>
    <xf numFmtId="0" fontId="30" fillId="25" borderId="0" xfId="0" applyFont="1" applyFill="1"/>
    <xf numFmtId="0" fontId="27" fillId="31" borderId="0" xfId="0" applyFont="1" applyFill="1"/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17" fontId="27" fillId="0" borderId="10" xfId="0" applyNumberFormat="1" applyFont="1" applyBorder="1" applyAlignment="1">
      <alignment horizontal="center"/>
    </xf>
    <xf numFmtId="1" fontId="27" fillId="31" borderId="10" xfId="0" applyNumberFormat="1" applyFont="1" applyFill="1" applyBorder="1" applyAlignment="1">
      <alignment horizontal="center"/>
    </xf>
    <xf numFmtId="0" fontId="27" fillId="31" borderId="10" xfId="0" applyFont="1" applyFill="1" applyBorder="1" applyAlignment="1">
      <alignment horizontal="left"/>
    </xf>
    <xf numFmtId="0" fontId="27" fillId="25" borderId="10" xfId="0" applyFont="1" applyFill="1" applyBorder="1" applyAlignment="1">
      <alignment horizontal="center"/>
    </xf>
    <xf numFmtId="8" fontId="27" fillId="0" borderId="10" xfId="0" applyNumberFormat="1" applyFont="1" applyBorder="1" applyAlignment="1" applyProtection="1">
      <alignment horizontal="center"/>
      <protection hidden="1"/>
    </xf>
    <xf numFmtId="1" fontId="27" fillId="0" borderId="10" xfId="0" applyNumberFormat="1" applyFont="1" applyBorder="1" applyAlignment="1">
      <alignment horizontal="center"/>
    </xf>
    <xf numFmtId="0" fontId="27" fillId="0" borderId="0" xfId="0" applyFont="1"/>
    <xf numFmtId="0" fontId="34" fillId="0" borderId="10" xfId="0" applyFont="1" applyBorder="1" applyAlignment="1">
      <alignment horizontal="left"/>
    </xf>
    <xf numFmtId="0" fontId="30" fillId="31" borderId="0" xfId="0" applyFont="1" applyFill="1" applyAlignment="1">
      <alignment horizontal="center"/>
    </xf>
    <xf numFmtId="0" fontId="30" fillId="31" borderId="0" xfId="0" applyFont="1" applyFill="1" applyAlignment="1">
      <alignment horizontal="left"/>
    </xf>
    <xf numFmtId="166" fontId="27" fillId="31" borderId="0" xfId="28" applyNumberFormat="1" applyFont="1" applyFill="1" applyBorder="1" applyAlignment="1">
      <alignment horizontal="center"/>
    </xf>
    <xf numFmtId="0" fontId="27" fillId="31" borderId="0" xfId="0" applyFont="1" applyFill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locked="0"/>
    </xf>
    <xf numFmtId="166" fontId="27" fillId="25" borderId="0" xfId="28" applyNumberFormat="1" applyFont="1" applyFill="1" applyBorder="1" applyAlignment="1" applyProtection="1">
      <alignment horizontal="center"/>
      <protection hidden="1"/>
    </xf>
    <xf numFmtId="1" fontId="27" fillId="0" borderId="10" xfId="0" quotePrefix="1" applyNumberFormat="1" applyFont="1" applyBorder="1" applyAlignment="1">
      <alignment horizontal="center"/>
    </xf>
    <xf numFmtId="0" fontId="27" fillId="31" borderId="10" xfId="0" applyFont="1" applyFill="1" applyBorder="1" applyAlignment="1">
      <alignment horizontal="center"/>
    </xf>
    <xf numFmtId="0" fontId="30" fillId="31" borderId="0" xfId="0" applyFont="1" applyFill="1" applyAlignment="1" applyProtection="1">
      <alignment horizontal="center"/>
      <protection locked="0"/>
    </xf>
    <xf numFmtId="0" fontId="30" fillId="25" borderId="0" xfId="0" applyFont="1" applyFill="1" applyAlignment="1">
      <alignment horizontal="left"/>
    </xf>
    <xf numFmtId="0" fontId="27" fillId="25" borderId="0" xfId="0" applyFont="1" applyFill="1" applyAlignment="1" applyProtection="1">
      <alignment horizontal="center"/>
      <protection locked="0"/>
    </xf>
    <xf numFmtId="1" fontId="27" fillId="31" borderId="10" xfId="0" quotePrefix="1" applyNumberFormat="1" applyFont="1" applyFill="1" applyBorder="1" applyAlignment="1">
      <alignment horizontal="center"/>
    </xf>
    <xf numFmtId="0" fontId="34" fillId="31" borderId="10" xfId="0" applyFont="1" applyFill="1" applyBorder="1" applyAlignment="1">
      <alignment horizontal="left"/>
    </xf>
    <xf numFmtId="49" fontId="27" fillId="0" borderId="10" xfId="0" applyNumberFormat="1" applyFont="1" applyBorder="1" applyAlignment="1">
      <alignment horizontal="center"/>
    </xf>
    <xf numFmtId="49" fontId="27" fillId="31" borderId="10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17" fontId="27" fillId="0" borderId="11" xfId="0" applyNumberFormat="1" applyFont="1" applyBorder="1" applyAlignment="1">
      <alignment horizontal="center"/>
    </xf>
    <xf numFmtId="0" fontId="28" fillId="25" borderId="0" xfId="0" applyFont="1" applyFill="1" applyAlignment="1" applyProtection="1">
      <alignment horizontal="center"/>
      <protection locked="0"/>
    </xf>
    <xf numFmtId="0" fontId="30" fillId="0" borderId="0" xfId="0" applyFont="1"/>
    <xf numFmtId="0" fontId="27" fillId="0" borderId="0" xfId="0" applyFont="1" applyAlignment="1">
      <alignment horizontal="center"/>
    </xf>
    <xf numFmtId="166" fontId="27" fillId="0" borderId="0" xfId="28" applyNumberFormat="1" applyFont="1" applyFill="1" applyBorder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1" fontId="27" fillId="0" borderId="11" xfId="0" applyNumberFormat="1" applyFont="1" applyBorder="1" applyAlignment="1">
      <alignment horizontal="center"/>
    </xf>
    <xf numFmtId="1" fontId="27" fillId="0" borderId="11" xfId="0" quotePrefix="1" applyNumberFormat="1" applyFont="1" applyBorder="1" applyAlignment="1">
      <alignment horizontal="center"/>
    </xf>
    <xf numFmtId="0" fontId="35" fillId="25" borderId="0" xfId="0" applyFont="1" applyFill="1" applyAlignment="1" applyProtection="1">
      <alignment horizontal="center"/>
      <protection locked="0"/>
    </xf>
    <xf numFmtId="1" fontId="27" fillId="0" borderId="0" xfId="0" quotePrefix="1" applyNumberFormat="1" applyFont="1" applyAlignment="1">
      <alignment horizontal="center"/>
    </xf>
    <xf numFmtId="0" fontId="27" fillId="0" borderId="0" xfId="0" applyFont="1" applyAlignment="1">
      <alignment horizontal="left"/>
    </xf>
    <xf numFmtId="166" fontId="27" fillId="0" borderId="0" xfId="28" applyNumberFormat="1" applyFont="1" applyFill="1" applyBorder="1" applyAlignment="1">
      <alignment horizontal="center"/>
    </xf>
    <xf numFmtId="17" fontId="27" fillId="0" borderId="0" xfId="0" applyNumberFormat="1" applyFont="1" applyAlignment="1">
      <alignment horizontal="center"/>
    </xf>
    <xf numFmtId="0" fontId="30" fillId="0" borderId="0" xfId="0" applyFont="1" applyAlignment="1" applyProtection="1">
      <alignment horizontal="center"/>
      <protection locked="0"/>
    </xf>
    <xf numFmtId="49" fontId="27" fillId="0" borderId="0" xfId="0" applyNumberFormat="1" applyFont="1" applyAlignment="1" applyProtection="1">
      <alignment horizontal="center"/>
      <protection hidden="1"/>
    </xf>
    <xf numFmtId="0" fontId="30" fillId="0" borderId="0" xfId="0" applyFont="1" applyAlignment="1">
      <alignment horizontal="left"/>
    </xf>
    <xf numFmtId="0" fontId="27" fillId="31" borderId="10" xfId="0" quotePrefix="1" applyFont="1" applyFill="1" applyBorder="1" applyAlignment="1">
      <alignment horizontal="center"/>
    </xf>
    <xf numFmtId="167" fontId="27" fillId="0" borderId="10" xfId="0" applyNumberFormat="1" applyFont="1" applyBorder="1" applyAlignment="1" applyProtection="1">
      <alignment horizontal="center"/>
      <protection hidden="1"/>
    </xf>
    <xf numFmtId="8" fontId="27" fillId="0" borderId="10" xfId="0" applyNumberFormat="1" applyFont="1" applyBorder="1" applyAlignment="1" applyProtection="1">
      <alignment horizontal="left"/>
      <protection hidden="1"/>
    </xf>
    <xf numFmtId="49" fontId="27" fillId="25" borderId="0" xfId="0" applyNumberFormat="1" applyFont="1" applyFill="1" applyAlignment="1">
      <alignment horizontal="center"/>
    </xf>
    <xf numFmtId="38" fontId="27" fillId="25" borderId="0" xfId="0" applyNumberFormat="1" applyFont="1" applyFill="1" applyAlignment="1" applyProtection="1">
      <alignment horizontal="center"/>
      <protection locked="0"/>
    </xf>
    <xf numFmtId="49" fontId="27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25" borderId="0" xfId="0" applyFont="1" applyFill="1" applyAlignment="1">
      <alignment horizontal="center"/>
    </xf>
    <xf numFmtId="0" fontId="30" fillId="25" borderId="20" xfId="0" applyFont="1" applyFill="1" applyBorder="1" applyAlignment="1">
      <alignment horizontal="center"/>
    </xf>
    <xf numFmtId="0" fontId="27" fillId="32" borderId="21" xfId="0" applyFont="1" applyFill="1" applyBorder="1" applyAlignment="1">
      <alignment horizontal="left"/>
    </xf>
    <xf numFmtId="0" fontId="27" fillId="32" borderId="11" xfId="0" applyFont="1" applyFill="1" applyBorder="1" applyAlignment="1">
      <alignment horizontal="center"/>
    </xf>
    <xf numFmtId="166" fontId="27" fillId="32" borderId="20" xfId="28" applyNumberFormat="1" applyFont="1" applyFill="1" applyBorder="1" applyAlignment="1">
      <alignment horizontal="center"/>
    </xf>
    <xf numFmtId="0" fontId="30" fillId="25" borderId="21" xfId="0" applyFont="1" applyFill="1" applyBorder="1" applyAlignment="1">
      <alignment horizontal="center"/>
    </xf>
    <xf numFmtId="166" fontId="27" fillId="0" borderId="10" xfId="28" applyNumberFormat="1" applyFont="1" applyFill="1" applyBorder="1" applyAlignment="1">
      <alignment horizontal="right"/>
    </xf>
    <xf numFmtId="166" fontId="27" fillId="31" borderId="10" xfId="28" applyNumberFormat="1" applyFont="1" applyFill="1" applyBorder="1" applyAlignment="1">
      <alignment horizontal="right"/>
    </xf>
    <xf numFmtId="166" fontId="27" fillId="0" borderId="0" xfId="28" applyNumberFormat="1" applyFont="1" applyFill="1" applyBorder="1" applyAlignment="1" applyProtection="1">
      <alignment horizontal="right"/>
      <protection hidden="1"/>
    </xf>
    <xf numFmtId="166" fontId="27" fillId="0" borderId="11" xfId="28" applyNumberFormat="1" applyFont="1" applyFill="1" applyBorder="1" applyAlignment="1">
      <alignment horizontal="right"/>
    </xf>
    <xf numFmtId="166" fontId="27" fillId="25" borderId="0" xfId="28" applyNumberFormat="1" applyFont="1" applyFill="1" applyBorder="1" applyAlignment="1" applyProtection="1">
      <alignment horizontal="right"/>
      <protection hidden="1"/>
    </xf>
    <xf numFmtId="166" fontId="27" fillId="0" borderId="0" xfId="28" applyNumberFormat="1" applyFont="1" applyFill="1" applyBorder="1" applyAlignment="1">
      <alignment horizontal="right"/>
    </xf>
    <xf numFmtId="8" fontId="27" fillId="25" borderId="0" xfId="0" applyNumberFormat="1" applyFont="1" applyFill="1" applyAlignment="1" applyProtection="1">
      <alignment horizontal="right"/>
      <protection hidden="1"/>
    </xf>
    <xf numFmtId="44" fontId="30" fillId="31" borderId="0" xfId="28" applyFont="1" applyFill="1" applyBorder="1" applyAlignment="1" applyProtection="1">
      <alignment horizontal="right"/>
      <protection locked="0"/>
    </xf>
    <xf numFmtId="44" fontId="30" fillId="0" borderId="0" xfId="28" applyFont="1" applyFill="1" applyBorder="1" applyAlignment="1" applyProtection="1">
      <alignment horizontal="right"/>
      <protection locked="0"/>
    </xf>
    <xf numFmtId="44" fontId="30" fillId="0" borderId="0" xfId="28" applyFont="1" applyFill="1" applyBorder="1" applyAlignment="1" applyProtection="1">
      <alignment horizontal="right"/>
      <protection hidden="1"/>
    </xf>
    <xf numFmtId="44" fontId="30" fillId="31" borderId="0" xfId="28" applyFont="1" applyFill="1" applyBorder="1" applyAlignment="1" applyProtection="1">
      <alignment horizontal="right"/>
      <protection hidden="1"/>
    </xf>
    <xf numFmtId="44" fontId="30" fillId="31" borderId="0" xfId="28" applyFont="1" applyFill="1" applyBorder="1" applyAlignment="1">
      <alignment horizontal="right"/>
    </xf>
    <xf numFmtId="44" fontId="27" fillId="0" borderId="0" xfId="28" applyFont="1" applyFill="1" applyBorder="1" applyAlignment="1" applyProtection="1">
      <alignment horizontal="right"/>
      <protection hidden="1"/>
    </xf>
    <xf numFmtId="44" fontId="27" fillId="0" borderId="10" xfId="28" applyFont="1" applyFill="1" applyBorder="1" applyAlignment="1" applyProtection="1">
      <alignment horizontal="right"/>
      <protection hidden="1"/>
    </xf>
    <xf numFmtId="44" fontId="27" fillId="25" borderId="0" xfId="28" applyFont="1" applyFill="1" applyBorder="1" applyAlignment="1" applyProtection="1">
      <alignment horizontal="right"/>
      <protection hidden="1"/>
    </xf>
    <xf numFmtId="44" fontId="27" fillId="31" borderId="0" xfId="28" applyFont="1" applyFill="1" applyBorder="1" applyAlignment="1" applyProtection="1">
      <alignment horizontal="right"/>
      <protection hidden="1"/>
    </xf>
    <xf numFmtId="44" fontId="29" fillId="26" borderId="22" xfId="0" applyNumberFormat="1" applyFont="1" applyFill="1" applyBorder="1" applyAlignment="1" applyProtection="1">
      <alignment horizontal="center"/>
      <protection hidden="1"/>
    </xf>
    <xf numFmtId="38" fontId="30" fillId="0" borderId="23" xfId="0" applyNumberFormat="1" applyFont="1" applyBorder="1" applyAlignment="1">
      <alignment horizontal="center"/>
    </xf>
    <xf numFmtId="44" fontId="30" fillId="0" borderId="23" xfId="28" applyFont="1" applyFill="1" applyBorder="1" applyAlignment="1">
      <alignment horizontal="right"/>
    </xf>
    <xf numFmtId="0" fontId="27" fillId="0" borderId="10" xfId="0" quotePrefix="1" applyFont="1" applyBorder="1" applyAlignment="1">
      <alignment horizontal="center"/>
    </xf>
    <xf numFmtId="15" fontId="27" fillId="0" borderId="10" xfId="0" applyNumberFormat="1" applyFont="1" applyBorder="1" applyAlignment="1">
      <alignment horizontal="center"/>
    </xf>
    <xf numFmtId="14" fontId="27" fillId="0" borderId="10" xfId="0" applyNumberFormat="1" applyFont="1" applyBorder="1" applyAlignment="1">
      <alignment horizontal="center"/>
    </xf>
    <xf numFmtId="1" fontId="27" fillId="0" borderId="10" xfId="39" quotePrefix="1" applyNumberFormat="1" applyFont="1" applyBorder="1" applyAlignment="1">
      <alignment horizontal="center"/>
    </xf>
    <xf numFmtId="14" fontId="27" fillId="0" borderId="11" xfId="0" applyNumberFormat="1" applyFont="1" applyBorder="1" applyAlignment="1">
      <alignment horizontal="center"/>
    </xf>
    <xf numFmtId="0" fontId="27" fillId="0" borderId="10" xfId="0" applyFont="1" applyBorder="1"/>
    <xf numFmtId="1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1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left"/>
    </xf>
    <xf numFmtId="0" fontId="27" fillId="0" borderId="11" xfId="0" applyFont="1" applyBorder="1"/>
    <xf numFmtId="1" fontId="36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 horizontal="left"/>
    </xf>
    <xf numFmtId="0" fontId="27" fillId="31" borderId="11" xfId="0" applyFont="1" applyFill="1" applyBorder="1" applyAlignment="1" applyProtection="1">
      <alignment horizontal="center"/>
      <protection hidden="1"/>
    </xf>
    <xf numFmtId="0" fontId="27" fillId="31" borderId="10" xfId="0" applyFont="1" applyFill="1" applyBorder="1" applyAlignment="1" applyProtection="1">
      <alignment horizontal="center"/>
      <protection hidden="1"/>
    </xf>
    <xf numFmtId="0" fontId="27" fillId="35" borderId="0" xfId="0" applyFont="1" applyFill="1" applyAlignment="1">
      <alignment horizontal="center"/>
    </xf>
    <xf numFmtId="1" fontId="27" fillId="35" borderId="0" xfId="0" quotePrefix="1" applyNumberFormat="1" applyFont="1" applyFill="1" applyAlignment="1">
      <alignment horizontal="center"/>
    </xf>
    <xf numFmtId="44" fontId="27" fillId="35" borderId="0" xfId="28" applyFont="1" applyFill="1" applyBorder="1" applyAlignment="1" applyProtection="1">
      <alignment horizontal="right"/>
      <protection hidden="1"/>
    </xf>
    <xf numFmtId="0" fontId="27" fillId="25" borderId="11" xfId="0" applyFont="1" applyFill="1" applyBorder="1" applyAlignment="1">
      <alignment horizontal="center"/>
    </xf>
    <xf numFmtId="44" fontId="34" fillId="0" borderId="0" xfId="28" applyFont="1" applyFill="1" applyBorder="1" applyAlignment="1" applyProtection="1">
      <alignment horizontal="right"/>
      <protection hidden="1"/>
    </xf>
    <xf numFmtId="0" fontId="27" fillId="36" borderId="10" xfId="0" applyFont="1" applyFill="1" applyBorder="1" applyAlignment="1" applyProtection="1">
      <alignment horizontal="center"/>
      <protection locked="0"/>
    </xf>
    <xf numFmtId="0" fontId="35" fillId="36" borderId="10" xfId="0" applyFont="1" applyFill="1" applyBorder="1" applyAlignment="1" applyProtection="1">
      <alignment horizontal="center"/>
      <protection locked="0"/>
    </xf>
    <xf numFmtId="0" fontId="30" fillId="36" borderId="10" xfId="0" applyFont="1" applyFill="1" applyBorder="1" applyAlignment="1" applyProtection="1">
      <alignment horizontal="left"/>
      <protection locked="0"/>
    </xf>
    <xf numFmtId="0" fontId="38" fillId="25" borderId="0" xfId="0" applyFont="1" applyFill="1"/>
    <xf numFmtId="0" fontId="35" fillId="0" borderId="0" xfId="0" applyFont="1" applyAlignment="1">
      <alignment horizontal="center"/>
    </xf>
    <xf numFmtId="0" fontId="34" fillId="0" borderId="0" xfId="0" applyFont="1"/>
    <xf numFmtId="8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1" fontId="34" fillId="0" borderId="0" xfId="0" quotePrefix="1" applyNumberFormat="1" applyFont="1" applyAlignment="1">
      <alignment horizontal="center"/>
    </xf>
    <xf numFmtId="0" fontId="5" fillId="26" borderId="0" xfId="0" applyFont="1" applyFill="1" applyAlignment="1">
      <alignment horizontal="center" vertical="center"/>
    </xf>
    <xf numFmtId="0" fontId="29" fillId="28" borderId="0" xfId="0" applyFont="1" applyFill="1" applyAlignment="1">
      <alignment horizontal="center"/>
    </xf>
    <xf numFmtId="0" fontId="29" fillId="26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29" fillId="29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9" fillId="30" borderId="0" xfId="0" applyFont="1" applyFill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_Ship-Bill Info" xfId="40" xr:uid="{00000000-0005-0000-0000-000028000000}"/>
    <cellStyle name="Note" xfId="41" builtinId="10" customBuiltin="1"/>
    <cellStyle name="Output" xfId="42" builtinId="21" customBuiltin="1"/>
    <cellStyle name="Percent" xfId="43" builtinId="5"/>
    <cellStyle name="shade" xfId="44" xr:uid="{00000000-0005-0000-0000-00002C000000}"/>
    <cellStyle name="Style 1" xfId="45" xr:uid="{00000000-0005-0000-0000-00002D000000}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5" dropStyle="combo" dx="21" fmlaRange="$V$1:$V$4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6</xdr:col>
      <xdr:colOff>38100</xdr:colOff>
      <xdr:row>45</xdr:row>
      <xdr:rowOff>47625</xdr:rowOff>
    </xdr:to>
    <xdr:sp macro="" textlink="">
      <xdr:nvSpPr>
        <xdr:cNvPr id="2416" name="Text Box 10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42875" y="6562725"/>
          <a:ext cx="5848350" cy="18192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520700</xdr:colOff>
          <xdr:row>2</xdr:row>
          <xdr:rowOff>0</xdr:rowOff>
        </xdr:to>
        <xdr:sp macro="" textlink="">
          <xdr:nvSpPr>
            <xdr:cNvPr id="2065" name="Drop Dow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ttelcorp.sharepoint.com/sites/AGBookMarketing/Shared%20Documents/General/2022/B2B/B2B%20Site/American-Girl-2021-Order-Form-8.23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-Bill Info"/>
      <sheetName val="Order Form"/>
    </sheetNames>
    <sheetDataSet>
      <sheetData sheetId="0">
        <row r="33">
          <cell r="C33" t="str">
            <v>R</v>
          </cell>
          <cell r="D33" t="str">
            <v>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V55"/>
  <sheetViews>
    <sheetView zoomScaleNormal="75" workbookViewId="0">
      <selection activeCell="C33" sqref="C33"/>
    </sheetView>
  </sheetViews>
  <sheetFormatPr baseColWidth="10" defaultColWidth="8.796875" defaultRowHeight="11"/>
  <cols>
    <col min="1" max="1" width="2.19921875" style="1" customWidth="1"/>
    <col min="2" max="2" width="6.19921875" style="1" customWidth="1"/>
    <col min="3" max="3" width="17.19921875" style="1" customWidth="1"/>
    <col min="4" max="4" width="19.796875" style="5" customWidth="1"/>
    <col min="5" max="5" width="18.796875" style="5" customWidth="1"/>
    <col min="6" max="6" width="25.19921875" style="5" bestFit="1" customWidth="1"/>
    <col min="7" max="7" width="9.19921875" style="5" customWidth="1"/>
    <col min="8" max="9" width="8.796875" style="1" customWidth="1"/>
    <col min="10" max="10" width="10.3984375" style="1" customWidth="1"/>
    <col min="11" max="19" width="8.796875" style="1" customWidth="1"/>
    <col min="20" max="22" width="8.796875" style="4" customWidth="1"/>
    <col min="23" max="16384" width="8.796875" style="1"/>
  </cols>
  <sheetData>
    <row r="1" spans="2:22">
      <c r="B1" s="158" t="s">
        <v>0</v>
      </c>
      <c r="C1" s="158"/>
      <c r="D1" s="158"/>
      <c r="E1" s="158"/>
      <c r="F1" s="158"/>
      <c r="G1" s="158"/>
      <c r="V1" s="151"/>
    </row>
    <row r="2" spans="2:22" ht="15.75" customHeight="1">
      <c r="C2" s="5" t="s">
        <v>1</v>
      </c>
      <c r="D2" s="6"/>
      <c r="E2" s="6"/>
      <c r="F2" s="6"/>
      <c r="G2" s="7"/>
      <c r="T2" s="4" t="s">
        <v>2</v>
      </c>
      <c r="U2" s="4" t="s">
        <v>3</v>
      </c>
      <c r="V2" s="151" t="s">
        <v>13</v>
      </c>
    </row>
    <row r="3" spans="2:22" ht="17.25" customHeight="1">
      <c r="C3" s="5" t="s">
        <v>4</v>
      </c>
      <c r="D3" s="8"/>
      <c r="E3" s="8"/>
      <c r="F3" s="8"/>
      <c r="G3" s="3"/>
      <c r="T3" s="4" t="s">
        <v>5</v>
      </c>
      <c r="U3" s="4" t="s">
        <v>6</v>
      </c>
      <c r="V3" s="151" t="s">
        <v>214</v>
      </c>
    </row>
    <row r="4" spans="2:22" ht="18" customHeight="1">
      <c r="C4" s="5" t="s">
        <v>7</v>
      </c>
      <c r="D4" s="8"/>
      <c r="E4" s="8"/>
      <c r="F4" s="8"/>
      <c r="G4" s="3"/>
      <c r="T4" s="4" t="s">
        <v>8</v>
      </c>
      <c r="U4" s="4" t="s">
        <v>9</v>
      </c>
      <c r="V4" s="151" t="s">
        <v>20</v>
      </c>
    </row>
    <row r="5" spans="2:22" ht="18" customHeight="1">
      <c r="C5" s="5" t="s">
        <v>10</v>
      </c>
      <c r="D5" s="35"/>
      <c r="E5" s="8"/>
      <c r="F5" s="8"/>
      <c r="G5" s="3"/>
      <c r="I5" s="34"/>
      <c r="T5" s="4" t="s">
        <v>11</v>
      </c>
      <c r="U5" s="4" t="s">
        <v>12</v>
      </c>
      <c r="V5" s="151"/>
    </row>
    <row r="6" spans="2:22" ht="18" customHeight="1">
      <c r="C6" s="5" t="s">
        <v>14</v>
      </c>
      <c r="D6" s="8"/>
      <c r="E6" s="9"/>
      <c r="F6" s="9"/>
      <c r="G6" s="3"/>
      <c r="I6" s="34"/>
      <c r="T6" s="4" t="s">
        <v>15</v>
      </c>
      <c r="U6" s="4" t="s">
        <v>16</v>
      </c>
      <c r="V6" s="151"/>
    </row>
    <row r="7" spans="2:22" ht="17.25" customHeight="1">
      <c r="C7" s="5" t="s">
        <v>17</v>
      </c>
      <c r="D7" s="6"/>
      <c r="E7" s="10"/>
      <c r="F7" s="10"/>
      <c r="G7" s="7"/>
      <c r="I7" s="34"/>
      <c r="T7" s="4" t="s">
        <v>18</v>
      </c>
      <c r="U7" s="4" t="s">
        <v>19</v>
      </c>
      <c r="V7" s="5"/>
    </row>
    <row r="8" spans="2:22" ht="15" customHeight="1">
      <c r="C8" s="5" t="s">
        <v>21</v>
      </c>
      <c r="D8" s="11">
        <f>'Order Form'!G2</f>
        <v>0</v>
      </c>
      <c r="E8" s="12"/>
      <c r="F8" s="12"/>
      <c r="G8" s="12"/>
      <c r="I8" s="34"/>
      <c r="T8" s="4" t="s">
        <v>22</v>
      </c>
      <c r="U8" s="4" t="s">
        <v>23</v>
      </c>
      <c r="V8" s="5"/>
    </row>
    <row r="9" spans="2:22" ht="15" customHeight="1">
      <c r="C9" s="5" t="s">
        <v>24</v>
      </c>
      <c r="D9" s="13">
        <f>'Order Form'!A158</f>
        <v>0</v>
      </c>
      <c r="E9" s="14"/>
      <c r="F9" s="14"/>
      <c r="G9" s="14"/>
      <c r="I9" s="34"/>
      <c r="T9" s="4" t="s">
        <v>25</v>
      </c>
      <c r="U9" s="4" t="s">
        <v>26</v>
      </c>
      <c r="V9" s="5"/>
    </row>
    <row r="10" spans="2:22" ht="9.75" customHeight="1">
      <c r="D10" s="33"/>
      <c r="I10" s="34"/>
      <c r="T10" s="4" t="s">
        <v>27</v>
      </c>
      <c r="U10" s="4" t="s">
        <v>28</v>
      </c>
      <c r="V10" s="5"/>
    </row>
    <row r="11" spans="2:22" ht="15" customHeight="1" thickBot="1">
      <c r="B11" s="15" t="s">
        <v>29</v>
      </c>
      <c r="C11" s="16"/>
      <c r="I11" s="34"/>
      <c r="T11" s="4" t="s">
        <v>30</v>
      </c>
      <c r="U11" s="4" t="s">
        <v>31</v>
      </c>
    </row>
    <row r="12" spans="2:22" ht="15" customHeight="1">
      <c r="C12" s="5" t="s">
        <v>32</v>
      </c>
      <c r="D12" s="8"/>
      <c r="E12" s="8"/>
      <c r="F12" s="8"/>
      <c r="G12" s="3"/>
      <c r="I12" s="34"/>
      <c r="U12" s="4" t="s">
        <v>33</v>
      </c>
    </row>
    <row r="13" spans="2:22" ht="15" customHeight="1">
      <c r="C13" s="5" t="s">
        <v>34</v>
      </c>
      <c r="D13" s="2"/>
      <c r="E13" s="8"/>
      <c r="F13" s="8"/>
      <c r="G13" s="3"/>
      <c r="I13" s="34"/>
      <c r="U13" s="4" t="s">
        <v>35</v>
      </c>
    </row>
    <row r="14" spans="2:22" ht="15" customHeight="1">
      <c r="C14" s="5" t="s">
        <v>36</v>
      </c>
      <c r="D14" s="2"/>
      <c r="E14" s="8"/>
      <c r="F14" s="8"/>
      <c r="G14" s="3"/>
      <c r="I14" s="34"/>
      <c r="U14" s="4" t="s">
        <v>37</v>
      </c>
    </row>
    <row r="15" spans="2:22" ht="15" customHeight="1">
      <c r="C15" s="5" t="s">
        <v>215</v>
      </c>
      <c r="D15" s="2"/>
      <c r="E15" s="8"/>
      <c r="F15" s="8"/>
      <c r="G15" s="3"/>
      <c r="I15" s="34"/>
      <c r="U15" s="4" t="s">
        <v>38</v>
      </c>
    </row>
    <row r="16" spans="2:22" ht="15" customHeight="1">
      <c r="C16" s="5" t="s">
        <v>39</v>
      </c>
      <c r="D16" s="2"/>
      <c r="E16" s="8"/>
      <c r="F16" s="8"/>
      <c r="G16" s="3"/>
      <c r="I16" s="34"/>
      <c r="U16" s="4" t="s">
        <v>40</v>
      </c>
    </row>
    <row r="17" spans="2:21" ht="15" customHeight="1">
      <c r="C17" s="5" t="s">
        <v>41</v>
      </c>
      <c r="D17" s="2"/>
      <c r="E17" s="8"/>
      <c r="F17" s="8"/>
      <c r="G17" s="3"/>
      <c r="I17" s="34"/>
      <c r="U17" s="4" t="s">
        <v>42</v>
      </c>
    </row>
    <row r="18" spans="2:21" ht="15" customHeight="1">
      <c r="C18" s="5" t="s">
        <v>43</v>
      </c>
      <c r="D18" s="17"/>
      <c r="E18" s="18"/>
      <c r="F18" s="18"/>
      <c r="G18" s="3"/>
      <c r="I18" s="34"/>
      <c r="U18" s="4" t="s">
        <v>44</v>
      </c>
    </row>
    <row r="19" spans="2:21" ht="15" customHeight="1">
      <c r="C19" s="5" t="s">
        <v>45</v>
      </c>
      <c r="D19" s="19"/>
      <c r="E19" s="19"/>
      <c r="F19" s="19"/>
      <c r="G19" s="3"/>
      <c r="U19" s="4" t="s">
        <v>46</v>
      </c>
    </row>
    <row r="20" spans="2:21" ht="9.75" customHeight="1">
      <c r="U20" s="4" t="s">
        <v>47</v>
      </c>
    </row>
    <row r="21" spans="2:21" ht="15" customHeight="1" thickBot="1">
      <c r="B21" s="15" t="s">
        <v>48</v>
      </c>
      <c r="C21" s="16"/>
      <c r="D21" s="7"/>
      <c r="E21" s="7"/>
      <c r="F21" s="7"/>
      <c r="G21" s="7"/>
      <c r="U21" s="4" t="s">
        <v>49</v>
      </c>
    </row>
    <row r="22" spans="2:21" ht="15" customHeight="1">
      <c r="C22" s="5" t="s">
        <v>50</v>
      </c>
      <c r="D22" s="8"/>
      <c r="E22" s="8"/>
      <c r="F22" s="8"/>
      <c r="G22" s="3"/>
      <c r="U22" s="4" t="s">
        <v>51</v>
      </c>
    </row>
    <row r="23" spans="2:21" ht="15" customHeight="1">
      <c r="C23" s="5" t="s">
        <v>34</v>
      </c>
      <c r="D23" s="2"/>
      <c r="E23" s="8"/>
      <c r="F23" s="8"/>
      <c r="G23" s="3"/>
      <c r="U23" s="4" t="s">
        <v>52</v>
      </c>
    </row>
    <row r="24" spans="2:21" ht="15" customHeight="1">
      <c r="C24" s="5" t="s">
        <v>36</v>
      </c>
      <c r="D24" s="2"/>
      <c r="E24" s="8"/>
      <c r="F24" s="8"/>
      <c r="G24" s="3"/>
      <c r="U24" s="4" t="s">
        <v>53</v>
      </c>
    </row>
    <row r="25" spans="2:21" ht="15" customHeight="1">
      <c r="C25" s="5" t="s">
        <v>215</v>
      </c>
      <c r="D25" s="2"/>
      <c r="E25" s="8"/>
      <c r="F25" s="8"/>
      <c r="G25" s="3"/>
      <c r="U25" s="4" t="s">
        <v>54</v>
      </c>
    </row>
    <row r="26" spans="2:21" ht="15" customHeight="1">
      <c r="C26" s="5" t="s">
        <v>39</v>
      </c>
      <c r="D26" s="2"/>
      <c r="E26" s="8"/>
      <c r="F26" s="8"/>
      <c r="G26" s="3"/>
      <c r="U26" s="4" t="s">
        <v>55</v>
      </c>
    </row>
    <row r="27" spans="2:21" ht="15" customHeight="1">
      <c r="C27" s="5" t="s">
        <v>41</v>
      </c>
      <c r="D27" s="2"/>
      <c r="E27" s="8"/>
      <c r="F27" s="8"/>
      <c r="G27" s="3"/>
      <c r="U27" s="4" t="s">
        <v>56</v>
      </c>
    </row>
    <row r="28" spans="2:21" ht="15" customHeight="1">
      <c r="C28" s="5" t="s">
        <v>43</v>
      </c>
      <c r="D28" s="17"/>
      <c r="E28" s="18"/>
      <c r="F28" s="18"/>
      <c r="G28" s="3"/>
      <c r="U28" s="4" t="s">
        <v>57</v>
      </c>
    </row>
    <row r="29" spans="2:21" ht="15" customHeight="1">
      <c r="C29" s="5" t="s">
        <v>45</v>
      </c>
      <c r="D29" s="19"/>
      <c r="E29" s="8"/>
      <c r="F29" s="8"/>
      <c r="G29" s="3"/>
    </row>
    <row r="30" spans="2:21" ht="15" customHeight="1">
      <c r="C30" s="5" t="s">
        <v>58</v>
      </c>
      <c r="D30" s="2"/>
      <c r="E30" s="8"/>
      <c r="F30" s="8"/>
      <c r="G30" s="3"/>
    </row>
    <row r="31" spans="2:21" ht="9.75" customHeight="1" thickBot="1"/>
    <row r="32" spans="2:21" ht="15" customHeight="1" thickBot="1">
      <c r="B32" s="20" t="s">
        <v>59</v>
      </c>
      <c r="C32" s="21"/>
      <c r="D32" s="22" t="s">
        <v>60</v>
      </c>
      <c r="E32" s="1"/>
      <c r="F32" s="1"/>
      <c r="G32" s="23"/>
    </row>
    <row r="33" spans="2:7" ht="15" customHeight="1" thickBot="1">
      <c r="B33" s="24"/>
      <c r="C33" s="25" t="s">
        <v>61</v>
      </c>
      <c r="D33" s="26" t="s">
        <v>62</v>
      </c>
      <c r="E33" s="1"/>
      <c r="F33" s="1"/>
      <c r="G33" s="23"/>
    </row>
    <row r="34" spans="2:7" ht="9.75" customHeight="1"/>
    <row r="35" spans="2:7" ht="15" customHeight="1">
      <c r="B35" s="27" t="s">
        <v>63</v>
      </c>
      <c r="C35" s="28"/>
      <c r="D35" s="29"/>
      <c r="E35" s="29"/>
      <c r="F35" s="29"/>
      <c r="G35" s="29"/>
    </row>
    <row r="36" spans="2:7" ht="15" customHeight="1">
      <c r="B36" s="30"/>
      <c r="C36" s="31"/>
      <c r="D36" s="29"/>
      <c r="E36" s="29"/>
      <c r="F36" s="29"/>
      <c r="G36" s="29"/>
    </row>
    <row r="37" spans="2:7" ht="15" customHeight="1">
      <c r="B37" s="32"/>
      <c r="C37" s="32"/>
      <c r="D37" s="29"/>
      <c r="E37" s="29"/>
      <c r="F37" s="29"/>
      <c r="G37" s="29"/>
    </row>
    <row r="38" spans="2:7" ht="15" customHeight="1">
      <c r="B38" s="32"/>
      <c r="C38" s="32"/>
      <c r="D38" s="29"/>
      <c r="E38" s="29"/>
      <c r="F38" s="29"/>
      <c r="G38" s="29"/>
    </row>
    <row r="39" spans="2:7">
      <c r="B39" s="32"/>
      <c r="C39" s="32"/>
      <c r="D39" s="7"/>
      <c r="E39" s="7"/>
      <c r="F39" s="7"/>
      <c r="G39" s="7"/>
    </row>
    <row r="40" spans="2:7">
      <c r="B40" s="32"/>
      <c r="C40" s="32"/>
      <c r="D40" s="29"/>
      <c r="E40" s="29"/>
      <c r="F40" s="29"/>
      <c r="G40" s="29"/>
    </row>
    <row r="41" spans="2:7">
      <c r="B41" s="32"/>
      <c r="C41" s="32"/>
      <c r="D41" s="7"/>
      <c r="E41" s="7"/>
      <c r="F41" s="7"/>
      <c r="G41" s="7"/>
    </row>
    <row r="42" spans="2:7">
      <c r="B42" s="32"/>
      <c r="C42" s="32"/>
      <c r="D42" s="7"/>
      <c r="E42" s="7"/>
      <c r="F42" s="7"/>
      <c r="G42" s="7"/>
    </row>
    <row r="43" spans="2:7">
      <c r="B43" s="32"/>
      <c r="C43" s="32"/>
      <c r="D43" s="7"/>
      <c r="E43" s="7"/>
      <c r="F43" s="7"/>
      <c r="G43" s="7"/>
    </row>
    <row r="44" spans="2:7">
      <c r="B44" s="32"/>
      <c r="C44" s="32"/>
      <c r="D44" s="7"/>
      <c r="E44" s="7"/>
      <c r="F44" s="7"/>
      <c r="G44" s="7"/>
    </row>
    <row r="45" spans="2:7">
      <c r="B45" s="32"/>
      <c r="C45" s="32"/>
      <c r="D45" s="7"/>
      <c r="E45" s="7"/>
      <c r="F45" s="7"/>
      <c r="G45" s="7"/>
    </row>
    <row r="46" spans="2:7">
      <c r="B46" s="32"/>
      <c r="C46" s="32"/>
      <c r="D46" s="7"/>
      <c r="E46" s="7"/>
      <c r="F46" s="7"/>
      <c r="G46" s="7"/>
    </row>
    <row r="47" spans="2:7">
      <c r="B47" s="32"/>
      <c r="C47" s="32"/>
      <c r="D47" s="7"/>
      <c r="E47" s="7"/>
      <c r="F47" s="7"/>
      <c r="G47" s="7"/>
    </row>
    <row r="48" spans="2:7">
      <c r="D48" s="7"/>
      <c r="E48" s="7"/>
      <c r="F48" s="7"/>
      <c r="G48" s="7"/>
    </row>
    <row r="49" spans="4:7">
      <c r="D49" s="7"/>
      <c r="E49" s="7"/>
      <c r="F49" s="7"/>
      <c r="G49" s="7"/>
    </row>
    <row r="50" spans="4:7">
      <c r="D50" s="7"/>
      <c r="E50" s="7"/>
      <c r="F50" s="7"/>
      <c r="G50" s="7"/>
    </row>
    <row r="51" spans="4:7">
      <c r="D51" s="7"/>
      <c r="E51" s="7"/>
      <c r="F51" s="7"/>
      <c r="G51" s="7"/>
    </row>
    <row r="52" spans="4:7">
      <c r="D52" s="7"/>
      <c r="E52" s="7"/>
      <c r="F52" s="7"/>
      <c r="G52" s="7"/>
    </row>
    <row r="53" spans="4:7">
      <c r="D53" s="7"/>
      <c r="E53" s="7"/>
      <c r="F53" s="7"/>
      <c r="G53" s="7"/>
    </row>
    <row r="54" spans="4:7">
      <c r="D54" s="7"/>
      <c r="E54" s="7"/>
      <c r="F54" s="7"/>
      <c r="G54" s="7"/>
    </row>
    <row r="55" spans="4:7">
      <c r="D55" s="7"/>
      <c r="E55" s="7"/>
      <c r="F55" s="7"/>
      <c r="G55" s="7"/>
    </row>
  </sheetData>
  <mergeCells count="1">
    <mergeCell ref="B1:G1"/>
  </mergeCells>
  <phoneticPr fontId="0" type="noConversion"/>
  <pageMargins left="0.5" right="0.5" top="1" bottom="0.5" header="0.5" footer="0.25"/>
  <pageSetup scale="97" fitToHeight="0" orientation="portrait" copies="2" r:id="rId1"/>
  <headerFooter alignWithMargins="0">
    <oddHeader>&amp;C&amp;"Times New Roman,Regular"&amp;12American Girl Publishing</oddHeader>
    <oddFooter>&amp;L&amp;"Times New Roman,Regular"&amp;D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Drop Down 17">
              <controlPr defaultSize="0" autoLine="0" autoPict="0">
                <anchor moveWithCells="1">
                  <from>
                    <xdr:col>3</xdr:col>
                    <xdr:colOff>0</xdr:colOff>
                    <xdr:row>1</xdr:row>
                    <xdr:rowOff>0</xdr:rowOff>
                  </from>
                  <to>
                    <xdr:col>4</xdr:col>
                    <xdr:colOff>520700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G169"/>
  <sheetViews>
    <sheetView showGridLines="0" tabSelected="1" zoomScaleNormal="100" zoomScaleSheetLayoutView="50" workbookViewId="0">
      <pane ySplit="4" topLeftCell="A83" activePane="bottomLeft" state="frozen"/>
      <selection pane="bottomLeft" activeCell="G2" sqref="G2"/>
    </sheetView>
  </sheetViews>
  <sheetFormatPr baseColWidth="10" defaultColWidth="8.796875" defaultRowHeight="13"/>
  <cols>
    <col min="1" max="1" width="7.3984375" style="46" customWidth="1"/>
    <col min="2" max="2" width="20" style="46" customWidth="1"/>
    <col min="3" max="3" width="71.19921875" style="45" bestFit="1" customWidth="1"/>
    <col min="4" max="4" width="7" style="46" bestFit="1" customWidth="1"/>
    <col min="5" max="5" width="8.19921875" style="47" customWidth="1"/>
    <col min="6" max="6" width="45.3984375" style="46" bestFit="1" customWidth="1"/>
    <col min="7" max="7" width="11.19921875" style="46" customWidth="1"/>
    <col min="8" max="16384" width="8.796875" style="41"/>
  </cols>
  <sheetData>
    <row r="1" spans="1:7" ht="15" customHeight="1">
      <c r="A1" s="36"/>
      <c r="B1" s="36"/>
      <c r="C1" s="37" t="s">
        <v>64</v>
      </c>
      <c r="D1" s="36"/>
      <c r="E1" s="38" t="str">
        <f>'[1]Ship-Bill Info'!D33</f>
        <v>N</v>
      </c>
      <c r="F1" s="39">
        <f>IF('[1]Ship-Bill Info'!C$33="",0%,IF('[1]Ship-Bill Info'!C$33="R",IF(E1="",0%,IF(E1="Y",45%,IF(E1="L",47%,IF(E1="N",50%,"Invalid Rtn Flag")))),IF('[1]Ship-Bill Info'!C$33="W",IF(E1="",0%,IF(E1="Y",50%,IF(E1="N",55%,"Invalid Rtn Flag"))),IF('[1]Ship-Bill Info'!C$33="E",IF(E1="",0%,20%),"Invalid Cust Cat"))))</f>
        <v>0.5</v>
      </c>
      <c r="G1" s="40" t="s">
        <v>21</v>
      </c>
    </row>
    <row r="2" spans="1:7" ht="15" customHeight="1">
      <c r="A2" s="36"/>
      <c r="B2" s="36"/>
      <c r="C2" s="36"/>
      <c r="D2" s="36"/>
      <c r="E2" s="38"/>
      <c r="F2" s="42" t="s">
        <v>65</v>
      </c>
      <c r="G2" s="125">
        <f>G10+G16+G22+G28+G34+G39+G45+G50+G56+G62+G147+G68+G74+G80+G85+G123+G131+G140++G147+G161</f>
        <v>0</v>
      </c>
    </row>
    <row r="3" spans="1:7" ht="15" customHeight="1">
      <c r="A3" s="43" t="s">
        <v>66</v>
      </c>
      <c r="B3" s="44"/>
      <c r="F3" s="43"/>
      <c r="G3" s="44">
        <f>'[1]Ship-Bill Info'!D12</f>
        <v>0</v>
      </c>
    </row>
    <row r="4" spans="1:7" ht="15" customHeight="1" thickBot="1">
      <c r="A4" s="48" t="s">
        <v>67</v>
      </c>
      <c r="B4" s="48" t="s">
        <v>68</v>
      </c>
      <c r="C4" s="49" t="s">
        <v>69</v>
      </c>
      <c r="D4" s="48" t="s">
        <v>70</v>
      </c>
      <c r="E4" s="50" t="s">
        <v>71</v>
      </c>
      <c r="F4" s="50" t="s">
        <v>72</v>
      </c>
      <c r="G4" s="48" t="s">
        <v>73</v>
      </c>
    </row>
    <row r="5" spans="1:7" ht="15" customHeight="1">
      <c r="A5" s="67"/>
      <c r="E5" s="65"/>
      <c r="G5" s="115"/>
    </row>
    <row r="6" spans="1:7" ht="15" customHeight="1">
      <c r="A6" s="159" t="s">
        <v>74</v>
      </c>
      <c r="B6" s="159"/>
      <c r="C6" s="159"/>
      <c r="D6" s="159"/>
      <c r="E6" s="159"/>
      <c r="F6" s="159"/>
      <c r="G6" s="159"/>
    </row>
    <row r="7" spans="1:7" ht="15" customHeight="1">
      <c r="A7" s="51" t="s">
        <v>75</v>
      </c>
      <c r="B7" s="66"/>
      <c r="E7" s="68"/>
      <c r="F7" s="66"/>
      <c r="G7" s="123"/>
    </row>
    <row r="8" spans="1:7" s="61" customFormat="1" ht="15" customHeight="1">
      <c r="A8" s="148"/>
      <c r="B8" s="69">
        <v>9781683371342</v>
      </c>
      <c r="C8" s="53" t="s">
        <v>76</v>
      </c>
      <c r="D8" s="58" t="s">
        <v>77</v>
      </c>
      <c r="E8" s="109">
        <v>7.99</v>
      </c>
      <c r="F8" s="55"/>
      <c r="G8" s="122" t="str">
        <f>IF(A8="","",A8*E8*(1-book))</f>
        <v/>
      </c>
    </row>
    <row r="9" spans="1:7" s="61" customFormat="1" ht="15" customHeight="1">
      <c r="A9" s="148"/>
      <c r="B9" s="69">
        <v>9781683371359</v>
      </c>
      <c r="C9" s="53" t="s">
        <v>78</v>
      </c>
      <c r="D9" s="58" t="s">
        <v>77</v>
      </c>
      <c r="E9" s="109">
        <v>7.99</v>
      </c>
      <c r="F9" s="55"/>
      <c r="G9" s="122" t="str">
        <f>IF(A9="","",A9*E9*(1-book))</f>
        <v/>
      </c>
    </row>
    <row r="10" spans="1:7" ht="15" customHeight="1">
      <c r="A10" s="71">
        <f>SUM(A8:A9)</f>
        <v>0</v>
      </c>
      <c r="C10" s="72" t="s">
        <v>79</v>
      </c>
      <c r="E10" s="68"/>
      <c r="F10" s="66"/>
      <c r="G10" s="118">
        <f>SUM(G8:G9)</f>
        <v>0</v>
      </c>
    </row>
    <row r="11" spans="1:7" ht="15" customHeight="1">
      <c r="A11" s="71"/>
      <c r="C11" s="72"/>
      <c r="E11" s="68"/>
      <c r="F11" s="66"/>
      <c r="G11" s="118"/>
    </row>
    <row r="12" spans="1:7" ht="15" customHeight="1">
      <c r="A12" s="159" t="s">
        <v>81</v>
      </c>
      <c r="B12" s="159"/>
      <c r="C12" s="159"/>
      <c r="D12" s="159"/>
      <c r="E12" s="159"/>
      <c r="F12" s="159"/>
      <c r="G12" s="159"/>
    </row>
    <row r="13" spans="1:7" s="52" customFormat="1" ht="15" customHeight="1">
      <c r="A13" s="51" t="s">
        <v>75</v>
      </c>
      <c r="B13" s="66"/>
      <c r="C13" s="45"/>
      <c r="D13" s="46"/>
      <c r="E13" s="68"/>
      <c r="F13" s="66"/>
      <c r="G13" s="124"/>
    </row>
    <row r="14" spans="1:7" s="52" customFormat="1" ht="15" customHeight="1">
      <c r="A14" s="148"/>
      <c r="B14" s="128" t="s">
        <v>82</v>
      </c>
      <c r="C14" s="62" t="s">
        <v>83</v>
      </c>
      <c r="D14" s="54" t="s">
        <v>77</v>
      </c>
      <c r="E14" s="109">
        <v>7.99</v>
      </c>
      <c r="F14" s="69"/>
      <c r="G14" s="122" t="str">
        <f>IF(A14="","",A14*E14*(1-book))</f>
        <v/>
      </c>
    </row>
    <row r="15" spans="1:7" ht="15" customHeight="1">
      <c r="A15" s="148"/>
      <c r="B15" s="128" t="s">
        <v>84</v>
      </c>
      <c r="C15" s="62" t="s">
        <v>85</v>
      </c>
      <c r="D15" s="54" t="s">
        <v>77</v>
      </c>
      <c r="E15" s="109">
        <v>7.99</v>
      </c>
      <c r="F15" s="69"/>
      <c r="G15" s="122" t="str">
        <f>IF(A15="","",A15*E15*(1-book))</f>
        <v/>
      </c>
    </row>
    <row r="16" spans="1:7" ht="15" customHeight="1">
      <c r="A16" s="71">
        <f>SUM(A14:A15)</f>
        <v>0</v>
      </c>
      <c r="C16" s="72" t="s">
        <v>86</v>
      </c>
      <c r="E16" s="68"/>
      <c r="F16" s="66"/>
      <c r="G16" s="118">
        <f>SUM(G14:G15)</f>
        <v>0</v>
      </c>
    </row>
    <row r="17" spans="1:7" ht="15" customHeight="1">
      <c r="A17" s="73"/>
      <c r="E17" s="68"/>
      <c r="F17" s="66"/>
      <c r="G17" s="123"/>
    </row>
    <row r="18" spans="1:7" ht="15" customHeight="1">
      <c r="A18" s="159" t="s">
        <v>87</v>
      </c>
      <c r="B18" s="159"/>
      <c r="C18" s="159"/>
      <c r="D18" s="159"/>
      <c r="E18" s="159"/>
      <c r="F18" s="159"/>
      <c r="G18" s="159"/>
    </row>
    <row r="19" spans="1:7" ht="15" customHeight="1">
      <c r="A19" s="51" t="s">
        <v>75</v>
      </c>
      <c r="B19" s="66"/>
      <c r="E19" s="68"/>
      <c r="F19" s="66"/>
      <c r="G19" s="123"/>
    </row>
    <row r="20" spans="1:7" ht="15" customHeight="1">
      <c r="A20" s="148"/>
      <c r="B20" s="54" t="s">
        <v>88</v>
      </c>
      <c r="C20" s="53" t="s">
        <v>89</v>
      </c>
      <c r="D20" s="54" t="s">
        <v>77</v>
      </c>
      <c r="E20" s="109">
        <v>7.99</v>
      </c>
      <c r="F20" s="69"/>
      <c r="G20" s="122" t="str">
        <f>IF(A20="","",A20*E20*(1-book))</f>
        <v/>
      </c>
    </row>
    <row r="21" spans="1:7" ht="15" customHeight="1">
      <c r="A21" s="148"/>
      <c r="B21" s="54" t="s">
        <v>90</v>
      </c>
      <c r="C21" s="53" t="s">
        <v>91</v>
      </c>
      <c r="D21" s="54" t="s">
        <v>77</v>
      </c>
      <c r="E21" s="109">
        <v>7.99</v>
      </c>
      <c r="F21" s="69"/>
      <c r="G21" s="122" t="str">
        <f>IF(A21="","",A21*E21*(1-book))</f>
        <v/>
      </c>
    </row>
    <row r="22" spans="1:7" ht="15" customHeight="1">
      <c r="A22" s="71">
        <f>SUM(A20:A21)</f>
        <v>0</v>
      </c>
      <c r="C22" s="72" t="s">
        <v>92</v>
      </c>
      <c r="E22" s="68"/>
      <c r="F22" s="66"/>
      <c r="G22" s="118">
        <f>SUM(G20:G21)</f>
        <v>0</v>
      </c>
    </row>
    <row r="23" spans="1:7" ht="15" customHeight="1">
      <c r="A23" s="81"/>
      <c r="C23" s="72"/>
      <c r="E23" s="68"/>
      <c r="F23" s="66"/>
      <c r="G23" s="119"/>
    </row>
    <row r="24" spans="1:7" s="61" customFormat="1" ht="15" customHeight="1">
      <c r="A24" s="159" t="s">
        <v>93</v>
      </c>
      <c r="B24" s="159"/>
      <c r="C24" s="159"/>
      <c r="D24" s="159"/>
      <c r="E24" s="159"/>
      <c r="F24" s="159"/>
      <c r="G24" s="159"/>
    </row>
    <row r="25" spans="1:7" s="153" customFormat="1" ht="15" customHeight="1">
      <c r="A25" s="152" t="s">
        <v>80</v>
      </c>
      <c r="B25" s="152"/>
      <c r="C25" s="152"/>
      <c r="D25" s="152"/>
      <c r="E25" s="152"/>
      <c r="F25" s="152"/>
      <c r="G25" s="152"/>
    </row>
    <row r="26" spans="1:7" s="153" customFormat="1" ht="15" customHeight="1">
      <c r="A26" s="149"/>
      <c r="B26" s="56">
        <v>9781683371915</v>
      </c>
      <c r="C26" s="75" t="s">
        <v>207</v>
      </c>
      <c r="D26" s="54" t="s">
        <v>77</v>
      </c>
      <c r="E26" s="154">
        <v>7.99</v>
      </c>
      <c r="F26" s="155"/>
      <c r="G26" s="122" t="str">
        <f>IF(A26="","",A26*E26*(1-book))</f>
        <v/>
      </c>
    </row>
    <row r="27" spans="1:7" s="153" customFormat="1" ht="15" customHeight="1">
      <c r="A27" s="149"/>
      <c r="B27" s="56">
        <v>9781683372011</v>
      </c>
      <c r="C27" s="75" t="s">
        <v>208</v>
      </c>
      <c r="D27" s="54" t="s">
        <v>77</v>
      </c>
      <c r="E27" s="154">
        <v>7.99</v>
      </c>
      <c r="F27" s="155"/>
      <c r="G27" s="155"/>
    </row>
    <row r="28" spans="1:7" s="61" customFormat="1" ht="15" customHeight="1">
      <c r="A28" s="71">
        <f>SUM(A26:A27)</f>
        <v>0</v>
      </c>
      <c r="B28" s="46"/>
      <c r="C28" s="72" t="s">
        <v>94</v>
      </c>
      <c r="D28" s="46"/>
      <c r="E28" s="68"/>
      <c r="F28" s="66"/>
      <c r="G28" s="119">
        <f>SUM(G26:G27)</f>
        <v>0</v>
      </c>
    </row>
    <row r="29" spans="1:7" ht="15" customHeight="1">
      <c r="A29" s="73"/>
      <c r="E29" s="68"/>
      <c r="F29" s="66"/>
      <c r="G29" s="123"/>
    </row>
    <row r="30" spans="1:7" ht="15" customHeight="1">
      <c r="A30" s="159" t="s">
        <v>95</v>
      </c>
      <c r="B30" s="159"/>
      <c r="C30" s="159"/>
      <c r="D30" s="159"/>
      <c r="E30" s="159"/>
      <c r="F30" s="159"/>
      <c r="G30" s="159"/>
    </row>
    <row r="31" spans="1:7" ht="15" customHeight="1">
      <c r="A31" s="51" t="s">
        <v>75</v>
      </c>
      <c r="B31" s="66"/>
      <c r="E31" s="68"/>
      <c r="F31" s="66"/>
      <c r="G31" s="123"/>
    </row>
    <row r="32" spans="1:7" s="61" customFormat="1" ht="15" customHeight="1">
      <c r="A32" s="148"/>
      <c r="B32" s="69">
        <v>9781683371441</v>
      </c>
      <c r="C32" s="53" t="s">
        <v>96</v>
      </c>
      <c r="D32" s="54" t="s">
        <v>77</v>
      </c>
      <c r="E32" s="109">
        <v>7.99</v>
      </c>
      <c r="F32" s="55"/>
      <c r="G32" s="122" t="str">
        <f>IF(A32="","",A32*E32*(1-book))</f>
        <v/>
      </c>
    </row>
    <row r="33" spans="1:7" s="61" customFormat="1" ht="15" customHeight="1">
      <c r="A33" s="148"/>
      <c r="B33" s="69" t="s">
        <v>97</v>
      </c>
      <c r="C33" s="53" t="s">
        <v>98</v>
      </c>
      <c r="D33" s="54" t="s">
        <v>77</v>
      </c>
      <c r="E33" s="109">
        <v>7.99</v>
      </c>
      <c r="F33" s="55"/>
      <c r="G33" s="122" t="str">
        <f>IF(A33="","",A33*E33*(1-book))</f>
        <v/>
      </c>
    </row>
    <row r="34" spans="1:7" ht="15" customHeight="1">
      <c r="A34" s="71">
        <f>SUM(A32:A33)</f>
        <v>0</v>
      </c>
      <c r="C34" s="72" t="s">
        <v>99</v>
      </c>
      <c r="E34" s="68"/>
      <c r="F34" s="66"/>
      <c r="G34" s="118">
        <f>SUM(G32:G33)</f>
        <v>0</v>
      </c>
    </row>
    <row r="35" spans="1:7" ht="15" customHeight="1">
      <c r="A35" s="81"/>
      <c r="C35" s="72"/>
      <c r="E35" s="68"/>
      <c r="F35" s="66"/>
      <c r="G35" s="119"/>
    </row>
    <row r="36" spans="1:7" ht="15" customHeight="1">
      <c r="A36" s="159" t="s">
        <v>216</v>
      </c>
      <c r="B36" s="159"/>
      <c r="C36" s="159"/>
      <c r="D36" s="159"/>
      <c r="E36" s="159"/>
      <c r="F36" s="159"/>
      <c r="G36" s="159"/>
    </row>
    <row r="37" spans="1:7" ht="15" customHeight="1">
      <c r="A37" s="51" t="s">
        <v>217</v>
      </c>
      <c r="B37" s="66"/>
      <c r="E37" s="68"/>
      <c r="F37" s="66"/>
      <c r="G37" s="123"/>
    </row>
    <row r="38" spans="1:7" ht="15" customHeight="1">
      <c r="A38" s="148"/>
      <c r="B38" s="69">
        <v>9781681888835</v>
      </c>
      <c r="C38" s="62" t="s">
        <v>218</v>
      </c>
      <c r="D38" s="54" t="s">
        <v>77</v>
      </c>
      <c r="E38" s="109">
        <v>16.989999999999998</v>
      </c>
      <c r="F38" s="69"/>
      <c r="G38" s="122" t="str">
        <f>IF(A38="","",A38*E38*(1-book))</f>
        <v/>
      </c>
    </row>
    <row r="39" spans="1:7" s="61" customFormat="1" ht="15" customHeight="1">
      <c r="A39" s="71">
        <f>SUM(A37:A38)</f>
        <v>0</v>
      </c>
      <c r="B39" s="46"/>
      <c r="C39" s="72" t="s">
        <v>219</v>
      </c>
      <c r="D39" s="46"/>
      <c r="E39" s="68"/>
      <c r="F39" s="66"/>
      <c r="G39" s="118">
        <f>SUM(G38)</f>
        <v>0</v>
      </c>
    </row>
    <row r="40" spans="1:7" s="61" customFormat="1" ht="15" customHeight="1">
      <c r="A40" s="71"/>
      <c r="B40" s="46"/>
      <c r="C40" s="72"/>
      <c r="D40" s="46"/>
      <c r="E40" s="68"/>
      <c r="F40" s="66"/>
      <c r="G40" s="118"/>
    </row>
    <row r="41" spans="1:7" ht="15" customHeight="1">
      <c r="A41" s="159" t="s">
        <v>100</v>
      </c>
      <c r="B41" s="159"/>
      <c r="C41" s="159"/>
      <c r="D41" s="159"/>
      <c r="E41" s="159"/>
      <c r="F41" s="159"/>
      <c r="G41" s="159"/>
    </row>
    <row r="42" spans="1:7" ht="15" customHeight="1">
      <c r="A42" s="51" t="s">
        <v>75</v>
      </c>
      <c r="B42" s="66"/>
      <c r="E42" s="68"/>
      <c r="F42" s="66"/>
      <c r="G42" s="123"/>
    </row>
    <row r="43" spans="1:7" ht="15" customHeight="1">
      <c r="A43" s="148"/>
      <c r="B43" s="54" t="s">
        <v>101</v>
      </c>
      <c r="C43" s="62" t="s">
        <v>102</v>
      </c>
      <c r="D43" s="54" t="s">
        <v>77</v>
      </c>
      <c r="E43" s="109">
        <v>7.99</v>
      </c>
      <c r="F43" s="69"/>
      <c r="G43" s="122" t="str">
        <f>IF(A43="","",A43*E43*(1-book))</f>
        <v/>
      </c>
    </row>
    <row r="44" spans="1:7" ht="15" customHeight="1">
      <c r="A44" s="148"/>
      <c r="B44" s="54" t="s">
        <v>103</v>
      </c>
      <c r="C44" s="53" t="s">
        <v>104</v>
      </c>
      <c r="D44" s="54" t="s">
        <v>77</v>
      </c>
      <c r="E44" s="109">
        <v>7.99</v>
      </c>
      <c r="F44" s="69"/>
      <c r="G44" s="122" t="str">
        <f>IF(A44="","",A44*E44*(1-book))</f>
        <v/>
      </c>
    </row>
    <row r="45" spans="1:7" s="61" customFormat="1" ht="15" customHeight="1">
      <c r="A45" s="71">
        <f>SUM(A42:A44)</f>
        <v>0</v>
      </c>
      <c r="B45" s="46"/>
      <c r="C45" s="72" t="s">
        <v>105</v>
      </c>
      <c r="D45" s="46"/>
      <c r="E45" s="68"/>
      <c r="F45" s="66"/>
      <c r="G45" s="118">
        <f>SUM(G42:G44)</f>
        <v>0</v>
      </c>
    </row>
    <row r="46" spans="1:7" s="61" customFormat="1" ht="15" customHeight="1">
      <c r="A46" s="71"/>
      <c r="B46" s="46"/>
      <c r="C46" s="72"/>
      <c r="D46" s="46"/>
      <c r="E46" s="68"/>
      <c r="F46" s="66"/>
      <c r="G46" s="118"/>
    </row>
    <row r="47" spans="1:7" s="61" customFormat="1" ht="15" customHeight="1">
      <c r="A47" s="159" t="s">
        <v>211</v>
      </c>
      <c r="B47" s="159"/>
      <c r="C47" s="159"/>
      <c r="D47" s="159"/>
      <c r="E47" s="159"/>
      <c r="F47" s="159"/>
      <c r="G47" s="159"/>
    </row>
    <row r="48" spans="1:7" s="61" customFormat="1" ht="15" customHeight="1">
      <c r="A48" s="51" t="s">
        <v>128</v>
      </c>
      <c r="B48" s="66"/>
      <c r="C48" s="45"/>
      <c r="D48" s="46"/>
      <c r="E48" s="68"/>
      <c r="F48" s="66"/>
      <c r="G48" s="123"/>
    </row>
    <row r="49" spans="1:7" s="61" customFormat="1" ht="15" customHeight="1">
      <c r="A49" s="148"/>
      <c r="B49" s="69">
        <v>9781683371946</v>
      </c>
      <c r="C49" s="62" t="s">
        <v>213</v>
      </c>
      <c r="D49" s="54" t="s">
        <v>77</v>
      </c>
      <c r="E49" s="109">
        <v>7.99</v>
      </c>
      <c r="F49" s="69"/>
      <c r="G49" s="122" t="str">
        <f>IF(A49="","",A49*E49*(1-book))</f>
        <v/>
      </c>
    </row>
    <row r="50" spans="1:7" s="61" customFormat="1" ht="15" customHeight="1">
      <c r="A50" s="71">
        <f>SUM(A49)</f>
        <v>0</v>
      </c>
      <c r="B50" s="46"/>
      <c r="C50" s="72" t="s">
        <v>212</v>
      </c>
      <c r="D50" s="46"/>
      <c r="E50" s="68"/>
      <c r="F50" s="66"/>
      <c r="G50" s="118">
        <f>SUM(G49)</f>
        <v>0</v>
      </c>
    </row>
    <row r="51" spans="1:7" s="61" customFormat="1" ht="15" customHeight="1">
      <c r="A51" s="71"/>
      <c r="B51" s="46"/>
      <c r="C51" s="72"/>
      <c r="D51" s="46"/>
      <c r="E51" s="68"/>
      <c r="F51" s="66"/>
      <c r="G51" s="118"/>
    </row>
    <row r="52" spans="1:7" ht="15" customHeight="1">
      <c r="A52" s="159" t="s">
        <v>106</v>
      </c>
      <c r="B52" s="159"/>
      <c r="C52" s="159"/>
      <c r="D52" s="159"/>
      <c r="E52" s="159"/>
      <c r="F52" s="159"/>
      <c r="G52" s="159"/>
    </row>
    <row r="53" spans="1:7" s="61" customFormat="1" ht="15" customHeight="1">
      <c r="A53" s="82" t="s">
        <v>80</v>
      </c>
      <c r="D53" s="83"/>
      <c r="E53" s="111"/>
      <c r="F53" s="85"/>
      <c r="G53" s="121"/>
    </row>
    <row r="54" spans="1:7" s="61" customFormat="1" ht="15" customHeight="1">
      <c r="A54" s="148"/>
      <c r="B54" s="69">
        <v>9781683371380</v>
      </c>
      <c r="C54" s="53" t="s">
        <v>107</v>
      </c>
      <c r="D54" s="54" t="s">
        <v>77</v>
      </c>
      <c r="E54" s="109">
        <v>7.99</v>
      </c>
      <c r="F54" s="55"/>
      <c r="G54" s="122" t="str">
        <f>IF(A54="","",A54*E54*(1-book))</f>
        <v/>
      </c>
    </row>
    <row r="55" spans="1:7" s="61" customFormat="1" ht="15" customHeight="1">
      <c r="A55" s="148"/>
      <c r="B55" s="69">
        <v>9781683371397</v>
      </c>
      <c r="C55" s="53" t="s">
        <v>108</v>
      </c>
      <c r="D55" s="54" t="s">
        <v>77</v>
      </c>
      <c r="E55" s="109">
        <v>7.99</v>
      </c>
      <c r="F55" s="55"/>
      <c r="G55" s="122" t="str">
        <f>IF(A55="","",A55*E55*(1-book))</f>
        <v/>
      </c>
    </row>
    <row r="56" spans="1:7" ht="15" customHeight="1">
      <c r="A56" s="71">
        <f>SUM(A54:A55)</f>
        <v>0</v>
      </c>
      <c r="C56" s="72" t="s">
        <v>109</v>
      </c>
      <c r="E56" s="68"/>
      <c r="F56" s="66"/>
      <c r="G56" s="116">
        <f>SUM(G54:G55)</f>
        <v>0</v>
      </c>
    </row>
    <row r="57" spans="1:7" ht="15" customHeight="1">
      <c r="A57" s="71"/>
      <c r="C57" s="72"/>
      <c r="E57" s="68"/>
      <c r="F57" s="66"/>
      <c r="G57" s="118"/>
    </row>
    <row r="58" spans="1:7" s="61" customFormat="1" ht="15" customHeight="1">
      <c r="A58" s="159" t="s">
        <v>110</v>
      </c>
      <c r="B58" s="159"/>
      <c r="C58" s="159"/>
      <c r="D58" s="159"/>
      <c r="E58" s="159"/>
      <c r="F58" s="159"/>
      <c r="G58" s="159"/>
    </row>
    <row r="59" spans="1:7" ht="15" customHeight="1">
      <c r="A59" s="51" t="s">
        <v>75</v>
      </c>
      <c r="E59" s="68"/>
      <c r="F59" s="66"/>
      <c r="G59" s="123"/>
    </row>
    <row r="60" spans="1:7" s="61" customFormat="1" ht="15" customHeight="1">
      <c r="A60" s="148"/>
      <c r="B60" s="69">
        <v>9781683371366</v>
      </c>
      <c r="C60" s="53" t="s">
        <v>111</v>
      </c>
      <c r="D60" s="54" t="s">
        <v>77</v>
      </c>
      <c r="E60" s="109">
        <v>7.99</v>
      </c>
      <c r="F60" s="55"/>
      <c r="G60" s="122" t="str">
        <f t="shared" ref="G60:G61" si="0">IF(A60="","",A60*E60*(1-book))</f>
        <v/>
      </c>
    </row>
    <row r="61" spans="1:7" s="61" customFormat="1" ht="15" customHeight="1">
      <c r="A61" s="148"/>
      <c r="B61" s="69">
        <v>9781683371373</v>
      </c>
      <c r="C61" s="53" t="s">
        <v>112</v>
      </c>
      <c r="D61" s="54" t="s">
        <v>77</v>
      </c>
      <c r="E61" s="109">
        <v>7.99</v>
      </c>
      <c r="F61" s="55"/>
      <c r="G61" s="122" t="str">
        <f t="shared" si="0"/>
        <v/>
      </c>
    </row>
    <row r="62" spans="1:7" ht="15" customHeight="1">
      <c r="A62" s="88">
        <f>SUM(A60:A61)</f>
        <v>0</v>
      </c>
      <c r="C62" s="72" t="s">
        <v>113</v>
      </c>
      <c r="E62" s="68"/>
      <c r="F62" s="66"/>
      <c r="G62" s="119">
        <f>SUM(G60:G61)</f>
        <v>0</v>
      </c>
    </row>
    <row r="63" spans="1:7" ht="15" customHeight="1">
      <c r="A63" s="88"/>
      <c r="C63" s="72"/>
      <c r="E63" s="68"/>
      <c r="F63" s="66"/>
      <c r="G63" s="119"/>
    </row>
    <row r="64" spans="1:7" ht="15" customHeight="1">
      <c r="A64" s="159" t="s">
        <v>114</v>
      </c>
      <c r="B64" s="159"/>
      <c r="C64" s="159"/>
      <c r="D64" s="159"/>
      <c r="E64" s="159"/>
      <c r="F64" s="159"/>
      <c r="G64" s="159"/>
    </row>
    <row r="65" spans="1:7" ht="15" customHeight="1">
      <c r="A65" s="51" t="s">
        <v>80</v>
      </c>
      <c r="B65" s="41"/>
      <c r="C65" s="41"/>
      <c r="E65" s="113"/>
      <c r="F65" s="66"/>
      <c r="G65" s="123"/>
    </row>
    <row r="66" spans="1:7" s="61" customFormat="1" ht="15" customHeight="1">
      <c r="A66" s="148"/>
      <c r="B66" s="69">
        <v>9781683371403</v>
      </c>
      <c r="C66" s="53" t="s">
        <v>115</v>
      </c>
      <c r="D66" s="54" t="s">
        <v>77</v>
      </c>
      <c r="E66" s="109">
        <v>7.99</v>
      </c>
      <c r="F66" s="55"/>
      <c r="G66" s="122" t="str">
        <f>IF(A66="","",A66*E66*(1-book))</f>
        <v/>
      </c>
    </row>
    <row r="67" spans="1:7" s="61" customFormat="1" ht="15" customHeight="1">
      <c r="A67" s="148"/>
      <c r="B67" s="69" t="s">
        <v>116</v>
      </c>
      <c r="C67" s="53" t="s">
        <v>117</v>
      </c>
      <c r="D67" s="54" t="s">
        <v>77</v>
      </c>
      <c r="E67" s="109">
        <v>7.99</v>
      </c>
      <c r="F67" s="55"/>
      <c r="G67" s="122" t="str">
        <f>IF(A67="","",A67*E67*(1-book))</f>
        <v/>
      </c>
    </row>
    <row r="68" spans="1:7" s="61" customFormat="1" ht="15" customHeight="1">
      <c r="A68" s="93">
        <f>SUM(A66:A67)</f>
        <v>0</v>
      </c>
      <c r="B68" s="94"/>
      <c r="C68" s="95" t="s">
        <v>118</v>
      </c>
      <c r="D68" s="83"/>
      <c r="E68" s="84"/>
      <c r="F68" s="92"/>
      <c r="G68" s="117">
        <f>SUM(G66:G67)</f>
        <v>0</v>
      </c>
    </row>
    <row r="69" spans="1:7" ht="15" customHeight="1">
      <c r="A69" s="88"/>
      <c r="C69" s="72"/>
      <c r="E69" s="68"/>
      <c r="F69" s="66"/>
      <c r="G69" s="119"/>
    </row>
    <row r="70" spans="1:7" ht="15" customHeight="1">
      <c r="A70" s="159" t="s">
        <v>119</v>
      </c>
      <c r="B70" s="159"/>
      <c r="C70" s="159"/>
      <c r="D70" s="159"/>
      <c r="E70" s="159"/>
      <c r="F70" s="159"/>
      <c r="G70" s="159"/>
    </row>
    <row r="71" spans="1:7" ht="15" customHeight="1">
      <c r="A71" s="51" t="s">
        <v>75</v>
      </c>
      <c r="B71" s="66"/>
      <c r="E71" s="68"/>
      <c r="F71" s="66"/>
      <c r="G71" s="123"/>
    </row>
    <row r="72" spans="1:7" s="61" customFormat="1" ht="15" customHeight="1">
      <c r="A72" s="148"/>
      <c r="B72" s="69">
        <v>9781683371328</v>
      </c>
      <c r="C72" s="53" t="s">
        <v>120</v>
      </c>
      <c r="D72" s="70" t="s">
        <v>77</v>
      </c>
      <c r="E72" s="109">
        <v>7.99</v>
      </c>
      <c r="F72" s="55"/>
      <c r="G72" s="122" t="str">
        <f>IF(A72="","",A72*E72*(1-book))</f>
        <v/>
      </c>
    </row>
    <row r="73" spans="1:7" s="61" customFormat="1" ht="15" customHeight="1">
      <c r="A73" s="148"/>
      <c r="B73" s="69">
        <v>9781683371335</v>
      </c>
      <c r="C73" s="53" t="s">
        <v>121</v>
      </c>
      <c r="D73" s="70" t="s">
        <v>77</v>
      </c>
      <c r="E73" s="109">
        <v>7.99</v>
      </c>
      <c r="F73" s="55"/>
      <c r="G73" s="122" t="str">
        <f t="shared" ref="G73" si="1">IF(A73="","",A73*E73*(1-book))</f>
        <v/>
      </c>
    </row>
    <row r="74" spans="1:7" s="52" customFormat="1" ht="15" customHeight="1">
      <c r="A74" s="71">
        <f>SUM(A72:A73)</f>
        <v>0</v>
      </c>
      <c r="B74" s="46"/>
      <c r="C74" s="72" t="s">
        <v>122</v>
      </c>
      <c r="D74" s="46"/>
      <c r="E74" s="68"/>
      <c r="F74" s="66"/>
      <c r="G74" s="118">
        <f>SUM(G72:G73)</f>
        <v>0</v>
      </c>
    </row>
    <row r="75" spans="1:7" ht="15" customHeight="1">
      <c r="A75" s="88"/>
      <c r="C75" s="72"/>
      <c r="E75" s="68"/>
      <c r="F75" s="66"/>
      <c r="G75" s="119"/>
    </row>
    <row r="76" spans="1:7" ht="15" customHeight="1">
      <c r="A76" s="159" t="s">
        <v>123</v>
      </c>
      <c r="B76" s="159"/>
      <c r="C76" s="159"/>
      <c r="D76" s="159"/>
      <c r="E76" s="159"/>
      <c r="F76" s="159"/>
      <c r="G76" s="159"/>
    </row>
    <row r="77" spans="1:7" ht="15" customHeight="1">
      <c r="A77" s="51" t="s">
        <v>80</v>
      </c>
      <c r="B77" s="66"/>
      <c r="E77" s="68"/>
      <c r="F77" s="66"/>
      <c r="G77" s="123"/>
    </row>
    <row r="78" spans="1:7" s="61" customFormat="1" ht="15" customHeight="1">
      <c r="A78" s="148"/>
      <c r="B78" s="69">
        <v>9781683371694</v>
      </c>
      <c r="C78" s="53" t="s">
        <v>124</v>
      </c>
      <c r="D78" s="70" t="s">
        <v>77</v>
      </c>
      <c r="E78" s="109">
        <v>7.99</v>
      </c>
      <c r="F78" s="130"/>
      <c r="G78" s="122" t="str">
        <f>IF(A78="","",A78*E78*(1-book))</f>
        <v/>
      </c>
    </row>
    <row r="79" spans="1:7" s="61" customFormat="1" ht="15" customHeight="1">
      <c r="A79" s="148"/>
      <c r="B79" s="69">
        <v>9781683371700</v>
      </c>
      <c r="C79" s="53" t="s">
        <v>125</v>
      </c>
      <c r="D79" s="70" t="s">
        <v>77</v>
      </c>
      <c r="E79" s="109">
        <v>7.99</v>
      </c>
      <c r="F79" s="132"/>
      <c r="G79" s="122" t="str">
        <f>IF(A79="","",A79*E79*(1-book))</f>
        <v/>
      </c>
    </row>
    <row r="80" spans="1:7" s="52" customFormat="1" ht="15" customHeight="1">
      <c r="A80" s="71">
        <f>SUM(A78:A78)</f>
        <v>0</v>
      </c>
      <c r="B80" s="46"/>
      <c r="C80" s="72" t="s">
        <v>126</v>
      </c>
      <c r="D80" s="46"/>
      <c r="E80" s="68"/>
      <c r="F80" s="66"/>
      <c r="G80" s="118">
        <f>SUM(G78:G79)</f>
        <v>0</v>
      </c>
    </row>
    <row r="81" spans="1:7" s="52" customFormat="1" ht="15" customHeight="1">
      <c r="A81" s="71"/>
      <c r="B81" s="46"/>
      <c r="C81" s="72"/>
      <c r="D81" s="46"/>
      <c r="E81" s="68"/>
      <c r="F81" s="66"/>
      <c r="G81" s="118"/>
    </row>
    <row r="82" spans="1:7" ht="15" customHeight="1">
      <c r="A82" s="159" t="s">
        <v>127</v>
      </c>
      <c r="B82" s="159"/>
      <c r="C82" s="159"/>
      <c r="D82" s="159"/>
      <c r="E82" s="159"/>
      <c r="F82" s="159"/>
      <c r="G82" s="159"/>
    </row>
    <row r="83" spans="1:7" ht="15" customHeight="1">
      <c r="A83" s="51" t="s">
        <v>80</v>
      </c>
      <c r="B83" s="66"/>
      <c r="E83" s="68"/>
      <c r="F83" s="66"/>
      <c r="G83" s="123"/>
    </row>
    <row r="84" spans="1:7" s="61" customFormat="1" ht="15" customHeight="1">
      <c r="A84" s="148"/>
      <c r="B84" s="69">
        <v>9781683371823</v>
      </c>
      <c r="C84" s="133" t="s">
        <v>129</v>
      </c>
      <c r="D84" s="70" t="s">
        <v>77</v>
      </c>
      <c r="E84" s="109">
        <v>9.99</v>
      </c>
      <c r="F84" s="130"/>
      <c r="G84" s="122" t="str">
        <f>IF(A84="","",A84*E84*(1-book))</f>
        <v/>
      </c>
    </row>
    <row r="85" spans="1:7" s="52" customFormat="1" ht="15" customHeight="1">
      <c r="A85" s="71">
        <f>SUM(A84:A84)</f>
        <v>0</v>
      </c>
      <c r="B85" s="46"/>
      <c r="C85" s="72" t="s">
        <v>130</v>
      </c>
      <c r="D85" s="46"/>
      <c r="E85" s="68"/>
      <c r="F85" s="66"/>
      <c r="G85" s="118">
        <f>SUM(G84:G84)</f>
        <v>0</v>
      </c>
    </row>
    <row r="86" spans="1:7" s="52" customFormat="1" ht="15" customHeight="1">
      <c r="A86" s="71"/>
      <c r="B86" s="46"/>
      <c r="C86" s="72"/>
      <c r="D86" s="46"/>
      <c r="E86" s="68"/>
      <c r="F86" s="66"/>
      <c r="G86" s="118"/>
    </row>
    <row r="87" spans="1:7" s="52" customFormat="1" ht="15" customHeight="1">
      <c r="A87" s="160" t="s">
        <v>131</v>
      </c>
      <c r="B87" s="160"/>
      <c r="C87" s="160"/>
      <c r="D87" s="160"/>
      <c r="E87" s="160"/>
      <c r="F87" s="160"/>
      <c r="G87" s="160"/>
    </row>
    <row r="88" spans="1:7" ht="15" customHeight="1">
      <c r="A88" s="165" t="s">
        <v>132</v>
      </c>
      <c r="B88" s="165"/>
      <c r="C88" s="165"/>
      <c r="D88" s="165"/>
      <c r="E88" s="165"/>
      <c r="F88" s="165"/>
      <c r="G88" s="165"/>
    </row>
    <row r="89" spans="1:7" s="52" customFormat="1" ht="15" customHeight="1">
      <c r="A89" s="51" t="s">
        <v>80</v>
      </c>
      <c r="B89" s="46"/>
      <c r="C89" s="45"/>
      <c r="D89" s="46"/>
      <c r="E89" s="68"/>
      <c r="F89" s="66"/>
      <c r="G89" s="121"/>
    </row>
    <row r="90" spans="1:7" s="52" customFormat="1" ht="15" customHeight="1">
      <c r="A90" s="150"/>
      <c r="B90" s="134">
        <v>9781683371830</v>
      </c>
      <c r="C90" s="135" t="s">
        <v>133</v>
      </c>
      <c r="D90" s="83" t="s">
        <v>77</v>
      </c>
      <c r="E90" s="114">
        <v>12.99</v>
      </c>
      <c r="F90" s="66"/>
      <c r="G90" s="122" t="str">
        <f t="shared" ref="G90:G122" si="2">IF(A90="","",A90*E90*(1-book))</f>
        <v/>
      </c>
    </row>
    <row r="91" spans="1:7" s="52" customFormat="1" ht="14" customHeight="1">
      <c r="A91" s="150"/>
      <c r="B91" s="139">
        <v>9781683371793</v>
      </c>
      <c r="C91" s="140" t="s">
        <v>134</v>
      </c>
      <c r="D91" s="79" t="s">
        <v>77</v>
      </c>
      <c r="E91" s="112">
        <v>9.99</v>
      </c>
      <c r="F91" s="141"/>
      <c r="G91" s="122" t="str">
        <f t="shared" si="2"/>
        <v/>
      </c>
    </row>
    <row r="92" spans="1:7" s="52" customFormat="1" ht="14" customHeight="1">
      <c r="A92" s="150"/>
      <c r="B92" s="139">
        <v>9781683371748</v>
      </c>
      <c r="C92" s="138" t="s">
        <v>135</v>
      </c>
      <c r="D92" s="79" t="s">
        <v>77</v>
      </c>
      <c r="E92" s="112">
        <v>12.99</v>
      </c>
      <c r="F92" s="141"/>
      <c r="G92" s="122" t="str">
        <f t="shared" si="2"/>
        <v/>
      </c>
    </row>
    <row r="93" spans="1:7" s="52" customFormat="1" ht="14" customHeight="1">
      <c r="A93" s="150"/>
      <c r="B93" s="131">
        <v>9781683371731</v>
      </c>
      <c r="C93" s="53" t="s">
        <v>136</v>
      </c>
      <c r="D93" s="54" t="s">
        <v>77</v>
      </c>
      <c r="E93" s="109">
        <v>9.99</v>
      </c>
      <c r="F93" s="142"/>
      <c r="G93" s="122" t="str">
        <f t="shared" si="2"/>
        <v/>
      </c>
    </row>
    <row r="94" spans="1:7" s="61" customFormat="1" ht="15" customHeight="1">
      <c r="A94" s="150"/>
      <c r="B94" s="131">
        <v>9781683371786</v>
      </c>
      <c r="C94" s="53" t="s">
        <v>137</v>
      </c>
      <c r="D94" s="54" t="s">
        <v>77</v>
      </c>
      <c r="E94" s="109">
        <v>9.99</v>
      </c>
      <c r="F94" s="129"/>
      <c r="G94" s="122" t="str">
        <f t="shared" si="2"/>
        <v/>
      </c>
    </row>
    <row r="95" spans="1:7" s="61" customFormat="1" ht="15" customHeight="1">
      <c r="A95" s="150"/>
      <c r="B95" s="128" t="s">
        <v>138</v>
      </c>
      <c r="C95" s="53" t="s">
        <v>139</v>
      </c>
      <c r="D95" s="54" t="s">
        <v>77</v>
      </c>
      <c r="E95" s="109">
        <v>12.99</v>
      </c>
      <c r="F95" s="129"/>
      <c r="G95" s="122" t="str">
        <f t="shared" si="2"/>
        <v/>
      </c>
    </row>
    <row r="96" spans="1:7" s="61" customFormat="1" ht="15" customHeight="1">
      <c r="A96" s="150"/>
      <c r="B96" s="128" t="s">
        <v>140</v>
      </c>
      <c r="C96" s="53" t="s">
        <v>141</v>
      </c>
      <c r="D96" s="54" t="s">
        <v>77</v>
      </c>
      <c r="E96" s="109">
        <v>12.99</v>
      </c>
      <c r="F96" s="129"/>
      <c r="G96" s="122" t="str">
        <f t="shared" si="2"/>
        <v/>
      </c>
    </row>
    <row r="97" spans="1:7" s="61" customFormat="1" ht="15" customHeight="1">
      <c r="A97" s="150"/>
      <c r="B97" s="69">
        <v>9781609580834</v>
      </c>
      <c r="C97" s="53" t="s">
        <v>142</v>
      </c>
      <c r="D97" s="54" t="s">
        <v>77</v>
      </c>
      <c r="E97" s="109">
        <v>12.99</v>
      </c>
      <c r="F97" s="55"/>
      <c r="G97" s="122" t="str">
        <f t="shared" si="2"/>
        <v/>
      </c>
    </row>
    <row r="98" spans="1:7" s="52" customFormat="1" ht="15" customHeight="1">
      <c r="A98" s="150"/>
      <c r="B98" s="96" t="s">
        <v>143</v>
      </c>
      <c r="C98" s="57" t="s">
        <v>144</v>
      </c>
      <c r="D98" s="70" t="s">
        <v>77</v>
      </c>
      <c r="E98" s="110">
        <v>8.99</v>
      </c>
      <c r="F98" s="70"/>
      <c r="G98" s="122" t="str">
        <f t="shared" si="2"/>
        <v/>
      </c>
    </row>
    <row r="99" spans="1:7" s="61" customFormat="1" ht="15" customHeight="1">
      <c r="A99" s="150"/>
      <c r="B99" s="69">
        <v>9781609580421</v>
      </c>
      <c r="C99" s="53" t="s">
        <v>145</v>
      </c>
      <c r="D99" s="54" t="s">
        <v>77</v>
      </c>
      <c r="E99" s="109">
        <v>12.99</v>
      </c>
      <c r="F99" s="55"/>
      <c r="G99" s="122" t="str">
        <f t="shared" si="2"/>
        <v/>
      </c>
    </row>
    <row r="100" spans="1:7" s="52" customFormat="1" ht="15" customHeight="1">
      <c r="A100" s="150"/>
      <c r="B100" s="69">
        <v>9781609581084</v>
      </c>
      <c r="C100" s="53" t="s">
        <v>146</v>
      </c>
      <c r="D100" s="70" t="s">
        <v>77</v>
      </c>
      <c r="E100" s="109">
        <v>8.99</v>
      </c>
      <c r="F100" s="54"/>
      <c r="G100" s="122" t="str">
        <f t="shared" si="2"/>
        <v/>
      </c>
    </row>
    <row r="101" spans="1:7" s="61" customFormat="1" ht="15" customHeight="1">
      <c r="A101" s="150"/>
      <c r="B101" s="74" t="s">
        <v>147</v>
      </c>
      <c r="C101" s="75" t="s">
        <v>148</v>
      </c>
      <c r="D101" s="70" t="s">
        <v>77</v>
      </c>
      <c r="E101" s="110">
        <v>12.99</v>
      </c>
      <c r="F101" s="77"/>
      <c r="G101" s="122" t="str">
        <f t="shared" si="2"/>
        <v/>
      </c>
    </row>
    <row r="102" spans="1:7" s="61" customFormat="1" ht="15" customHeight="1">
      <c r="A102" s="150"/>
      <c r="B102" s="96" t="s">
        <v>149</v>
      </c>
      <c r="C102" s="57" t="s">
        <v>150</v>
      </c>
      <c r="D102" s="70" t="s">
        <v>77</v>
      </c>
      <c r="E102" s="110">
        <v>9.99</v>
      </c>
      <c r="F102" s="70"/>
      <c r="G102" s="122" t="str">
        <f t="shared" si="2"/>
        <v/>
      </c>
    </row>
    <row r="103" spans="1:7" s="61" customFormat="1" ht="15" customHeight="1">
      <c r="A103" s="150"/>
      <c r="B103" s="69">
        <v>9781609587390</v>
      </c>
      <c r="C103" s="53" t="s">
        <v>151</v>
      </c>
      <c r="D103" s="54" t="s">
        <v>77</v>
      </c>
      <c r="E103" s="109">
        <v>9.99</v>
      </c>
      <c r="F103" s="54"/>
      <c r="G103" s="122" t="str">
        <f t="shared" si="2"/>
        <v/>
      </c>
    </row>
    <row r="104" spans="1:7" s="61" customFormat="1" ht="15" customHeight="1">
      <c r="A104" s="150"/>
      <c r="B104" s="69">
        <v>9781683371069</v>
      </c>
      <c r="C104" s="53" t="s">
        <v>152</v>
      </c>
      <c r="D104" s="54" t="s">
        <v>77</v>
      </c>
      <c r="E104" s="109">
        <v>9.99</v>
      </c>
      <c r="F104" s="55"/>
      <c r="G104" s="122" t="str">
        <f t="shared" si="2"/>
        <v/>
      </c>
    </row>
    <row r="105" spans="1:7" s="61" customFormat="1" ht="15" customHeight="1">
      <c r="A105" s="150"/>
      <c r="B105" s="87" t="s">
        <v>153</v>
      </c>
      <c r="C105" s="78" t="s">
        <v>154</v>
      </c>
      <c r="D105" s="79" t="s">
        <v>77</v>
      </c>
      <c r="E105" s="112">
        <v>9.99</v>
      </c>
      <c r="F105" s="79"/>
      <c r="G105" s="122" t="str">
        <f t="shared" si="2"/>
        <v/>
      </c>
    </row>
    <row r="106" spans="1:7" s="61" customFormat="1" ht="15" customHeight="1">
      <c r="A106" s="150"/>
      <c r="B106" s="69">
        <v>9781609589066</v>
      </c>
      <c r="C106" s="62" t="s">
        <v>155</v>
      </c>
      <c r="D106" s="54" t="s">
        <v>77</v>
      </c>
      <c r="E106" s="109">
        <v>9.99</v>
      </c>
      <c r="F106" s="76"/>
      <c r="G106" s="122" t="str">
        <f t="shared" si="2"/>
        <v/>
      </c>
    </row>
    <row r="107" spans="1:7" s="61" customFormat="1" ht="15" customHeight="1">
      <c r="A107" s="150"/>
      <c r="B107" s="74">
        <v>9781609589059</v>
      </c>
      <c r="C107" s="75" t="s">
        <v>156</v>
      </c>
      <c r="D107" s="70" t="s">
        <v>77</v>
      </c>
      <c r="E107" s="110">
        <v>9.99</v>
      </c>
      <c r="F107" s="77"/>
      <c r="G107" s="122" t="str">
        <f t="shared" si="2"/>
        <v/>
      </c>
    </row>
    <row r="108" spans="1:7" s="61" customFormat="1" ht="15" customHeight="1">
      <c r="A108" s="150"/>
      <c r="B108" s="69">
        <v>9781609587383</v>
      </c>
      <c r="C108" s="53" t="s">
        <v>157</v>
      </c>
      <c r="D108" s="54" t="s">
        <v>77</v>
      </c>
      <c r="E108" s="109">
        <v>9.99</v>
      </c>
      <c r="F108" s="54"/>
      <c r="G108" s="122" t="str">
        <f t="shared" si="2"/>
        <v/>
      </c>
    </row>
    <row r="109" spans="1:7" s="61" customFormat="1" ht="15" customHeight="1">
      <c r="A109" s="150"/>
      <c r="B109" s="69">
        <v>9781609587369</v>
      </c>
      <c r="C109" s="53" t="s">
        <v>158</v>
      </c>
      <c r="D109" s="54" t="s">
        <v>77</v>
      </c>
      <c r="E109" s="109">
        <v>12.99</v>
      </c>
      <c r="F109" s="54"/>
      <c r="G109" s="122" t="str">
        <f t="shared" si="2"/>
        <v/>
      </c>
    </row>
    <row r="110" spans="1:7" s="61" customFormat="1" ht="15" customHeight="1">
      <c r="A110" s="150"/>
      <c r="B110" s="69" t="s">
        <v>159</v>
      </c>
      <c r="C110" s="53" t="s">
        <v>160</v>
      </c>
      <c r="D110" s="54" t="s">
        <v>77</v>
      </c>
      <c r="E110" s="109">
        <v>12.99</v>
      </c>
      <c r="F110" s="54"/>
      <c r="G110" s="122" t="str">
        <f t="shared" si="2"/>
        <v/>
      </c>
    </row>
    <row r="111" spans="1:7" s="61" customFormat="1" ht="15" customHeight="1">
      <c r="A111" s="150"/>
      <c r="B111" s="60">
        <v>9781609589035</v>
      </c>
      <c r="C111" s="62" t="s">
        <v>161</v>
      </c>
      <c r="D111" s="54" t="s">
        <v>77</v>
      </c>
      <c r="E111" s="109">
        <v>12.99</v>
      </c>
      <c r="F111" s="76"/>
      <c r="G111" s="122" t="str">
        <f t="shared" si="2"/>
        <v/>
      </c>
    </row>
    <row r="112" spans="1:7" s="61" customFormat="1" ht="15" customHeight="1">
      <c r="A112" s="150"/>
      <c r="B112" s="69">
        <v>9781609582234</v>
      </c>
      <c r="C112" s="53" t="s">
        <v>162</v>
      </c>
      <c r="D112" s="54" t="s">
        <v>77</v>
      </c>
      <c r="E112" s="109">
        <v>12.99</v>
      </c>
      <c r="F112" s="54"/>
      <c r="G112" s="122" t="str">
        <f t="shared" si="2"/>
        <v/>
      </c>
    </row>
    <row r="113" spans="1:7" s="61" customFormat="1" ht="15" customHeight="1">
      <c r="A113" s="150"/>
      <c r="B113" s="69" t="s">
        <v>163</v>
      </c>
      <c r="C113" s="53" t="s">
        <v>164</v>
      </c>
      <c r="D113" s="54" t="s">
        <v>77</v>
      </c>
      <c r="E113" s="109">
        <v>12.99</v>
      </c>
      <c r="F113" s="54"/>
      <c r="G113" s="122" t="str">
        <f t="shared" si="2"/>
        <v/>
      </c>
    </row>
    <row r="114" spans="1:7" s="61" customFormat="1" ht="15" customHeight="1">
      <c r="A114" s="150"/>
      <c r="B114" s="69" t="s">
        <v>165</v>
      </c>
      <c r="C114" s="53" t="s">
        <v>166</v>
      </c>
      <c r="D114" s="54" t="s">
        <v>77</v>
      </c>
      <c r="E114" s="109">
        <v>12.99</v>
      </c>
      <c r="F114" s="55"/>
      <c r="G114" s="122" t="str">
        <f t="shared" si="2"/>
        <v/>
      </c>
    </row>
    <row r="115" spans="1:7" s="61" customFormat="1" ht="15" customHeight="1">
      <c r="A115" s="150"/>
      <c r="B115" s="69" t="s">
        <v>167</v>
      </c>
      <c r="C115" s="53" t="s">
        <v>168</v>
      </c>
      <c r="D115" s="54" t="s">
        <v>77</v>
      </c>
      <c r="E115" s="109">
        <v>12.99</v>
      </c>
      <c r="F115" s="55"/>
      <c r="G115" s="122" t="str">
        <f t="shared" si="2"/>
        <v/>
      </c>
    </row>
    <row r="116" spans="1:7" s="61" customFormat="1" ht="15" customHeight="1">
      <c r="A116" s="150"/>
      <c r="B116" s="87">
        <v>9781609581893</v>
      </c>
      <c r="C116" s="78" t="s">
        <v>169</v>
      </c>
      <c r="D116" s="54" t="s">
        <v>77</v>
      </c>
      <c r="E116" s="109">
        <v>12.99</v>
      </c>
      <c r="F116" s="54"/>
      <c r="G116" s="122" t="str">
        <f t="shared" si="2"/>
        <v/>
      </c>
    </row>
    <row r="117" spans="1:7" s="61" customFormat="1" ht="15" customHeight="1">
      <c r="A117" s="150"/>
      <c r="B117" s="97">
        <v>9781609584061</v>
      </c>
      <c r="C117" s="98" t="s">
        <v>170</v>
      </c>
      <c r="D117" s="54" t="s">
        <v>77</v>
      </c>
      <c r="E117" s="109">
        <v>12.99</v>
      </c>
      <c r="F117" s="59"/>
      <c r="G117" s="122" t="str">
        <f t="shared" si="2"/>
        <v/>
      </c>
    </row>
    <row r="118" spans="1:7" s="61" customFormat="1" ht="15" customHeight="1">
      <c r="A118" s="150"/>
      <c r="B118" s="97">
        <v>9781609584078</v>
      </c>
      <c r="C118" s="98" t="s">
        <v>171</v>
      </c>
      <c r="D118" s="54" t="s">
        <v>77</v>
      </c>
      <c r="E118" s="109">
        <v>12.99</v>
      </c>
      <c r="F118" s="59"/>
      <c r="G118" s="122" t="str">
        <f t="shared" si="2"/>
        <v/>
      </c>
    </row>
    <row r="119" spans="1:7" s="61" customFormat="1" ht="15" customHeight="1">
      <c r="A119" s="150"/>
      <c r="B119" s="69" t="s">
        <v>172</v>
      </c>
      <c r="C119" s="53" t="s">
        <v>173</v>
      </c>
      <c r="D119" s="54" t="s">
        <v>77</v>
      </c>
      <c r="E119" s="109">
        <v>12.99</v>
      </c>
      <c r="F119" s="55"/>
      <c r="G119" s="122" t="str">
        <f t="shared" si="2"/>
        <v/>
      </c>
    </row>
    <row r="120" spans="1:7" s="61" customFormat="1" ht="15" customHeight="1">
      <c r="A120" s="150"/>
      <c r="B120" s="69">
        <v>9781683371236</v>
      </c>
      <c r="C120" s="53" t="s">
        <v>174</v>
      </c>
      <c r="D120" s="54" t="s">
        <v>77</v>
      </c>
      <c r="E120" s="109">
        <v>12.99</v>
      </c>
      <c r="F120" s="55"/>
      <c r="G120" s="122" t="str">
        <f t="shared" si="2"/>
        <v/>
      </c>
    </row>
    <row r="121" spans="1:7" s="61" customFormat="1" ht="15" customHeight="1">
      <c r="A121" s="150"/>
      <c r="B121" s="69">
        <v>9781683371434</v>
      </c>
      <c r="C121" s="53" t="s">
        <v>175</v>
      </c>
      <c r="D121" s="54" t="s">
        <v>77</v>
      </c>
      <c r="E121" s="109">
        <v>12.99</v>
      </c>
      <c r="F121" s="55"/>
      <c r="G121" s="122" t="str">
        <f t="shared" si="2"/>
        <v/>
      </c>
    </row>
    <row r="122" spans="1:7" s="61" customFormat="1" ht="15" customHeight="1">
      <c r="A122" s="150"/>
      <c r="B122" s="69">
        <v>9781609587451</v>
      </c>
      <c r="C122" s="53" t="s">
        <v>176</v>
      </c>
      <c r="D122" s="54" t="s">
        <v>77</v>
      </c>
      <c r="E122" s="109">
        <v>12.99</v>
      </c>
      <c r="F122" s="54"/>
      <c r="G122" s="122" t="str">
        <f t="shared" si="2"/>
        <v/>
      </c>
    </row>
    <row r="123" spans="1:7" s="61" customFormat="1" ht="15" customHeight="1">
      <c r="A123" s="63">
        <f>SUM(A90:A94,A95:A122)</f>
        <v>0</v>
      </c>
      <c r="B123" s="46"/>
      <c r="C123" s="72" t="s">
        <v>177</v>
      </c>
      <c r="D123" s="46"/>
      <c r="E123" s="65"/>
      <c r="F123" s="46"/>
      <c r="G123" s="120">
        <f>SUM(G90:G122)</f>
        <v>0</v>
      </c>
    </row>
    <row r="124" spans="1:7" s="61" customFormat="1" ht="15" customHeight="1">
      <c r="A124" s="45"/>
      <c r="B124" s="46"/>
      <c r="C124" s="45"/>
      <c r="D124" s="46"/>
      <c r="E124" s="65"/>
      <c r="F124" s="46"/>
      <c r="G124" s="123"/>
    </row>
    <row r="125" spans="1:7" s="61" customFormat="1" ht="15" customHeight="1">
      <c r="A125" s="161" t="s">
        <v>178</v>
      </c>
      <c r="B125" s="161"/>
      <c r="C125" s="161"/>
      <c r="D125" s="161"/>
      <c r="E125" s="161"/>
      <c r="F125" s="161"/>
      <c r="G125" s="161"/>
    </row>
    <row r="126" spans="1:7" s="61" customFormat="1" ht="14" customHeight="1">
      <c r="A126" s="95" t="s">
        <v>80</v>
      </c>
      <c r="B126" s="89"/>
      <c r="C126" s="90"/>
      <c r="D126" s="83"/>
      <c r="E126" s="91"/>
      <c r="F126" s="83"/>
      <c r="G126" s="121"/>
    </row>
    <row r="127" spans="1:7" s="61" customFormat="1" ht="15" customHeight="1">
      <c r="A127" s="150"/>
      <c r="B127" s="136">
        <v>9781683371809</v>
      </c>
      <c r="C127" s="137" t="s">
        <v>179</v>
      </c>
      <c r="D127" s="70" t="s">
        <v>77</v>
      </c>
      <c r="E127" s="110">
        <v>9.99</v>
      </c>
      <c r="F127" s="54"/>
      <c r="G127" s="122" t="str">
        <f>IF(A127="","",A127*E127*(1-book))</f>
        <v/>
      </c>
    </row>
    <row r="128" spans="1:7" s="61" customFormat="1" ht="15" customHeight="1">
      <c r="A128" s="150"/>
      <c r="B128" s="86">
        <v>9781683371298</v>
      </c>
      <c r="C128" s="138" t="s">
        <v>180</v>
      </c>
      <c r="D128" s="79" t="s">
        <v>77</v>
      </c>
      <c r="E128" s="112">
        <v>9.99</v>
      </c>
      <c r="F128" s="79"/>
      <c r="G128" s="122" t="str">
        <f>IF(A128="","",A128*E128*(1-book))</f>
        <v/>
      </c>
    </row>
    <row r="129" spans="1:7" ht="15" customHeight="1">
      <c r="A129" s="150"/>
      <c r="B129" s="128" t="s">
        <v>181</v>
      </c>
      <c r="C129" s="53" t="s">
        <v>182</v>
      </c>
      <c r="D129" s="54" t="s">
        <v>77</v>
      </c>
      <c r="E129" s="109">
        <v>10.95</v>
      </c>
      <c r="F129" s="54"/>
      <c r="G129" s="122" t="str">
        <f>IF(A129="","",A129*E129*(1-book))</f>
        <v/>
      </c>
    </row>
    <row r="130" spans="1:7" s="61" customFormat="1" ht="15" customHeight="1">
      <c r="A130" s="150"/>
      <c r="B130" s="69" t="s">
        <v>183</v>
      </c>
      <c r="C130" s="53" t="s">
        <v>184</v>
      </c>
      <c r="D130" s="54" t="s">
        <v>77</v>
      </c>
      <c r="E130" s="109">
        <v>9.99</v>
      </c>
      <c r="F130" s="55"/>
      <c r="G130" s="122" t="str">
        <f>IF(A130="","",A130*E130*(1-book))</f>
        <v/>
      </c>
    </row>
    <row r="131" spans="1:7" ht="15" customHeight="1">
      <c r="A131" s="71">
        <f>SUM(A129:A130)+SUM(A127:A128)</f>
        <v>0</v>
      </c>
      <c r="C131" s="64" t="s">
        <v>185</v>
      </c>
      <c r="E131" s="68"/>
      <c r="F131" s="66"/>
      <c r="G131" s="119">
        <f>SUM(G129:G130,G127:G128)</f>
        <v>0</v>
      </c>
    </row>
    <row r="132" spans="1:7" ht="15" customHeight="1">
      <c r="A132" s="73"/>
      <c r="E132" s="65"/>
      <c r="F132" s="99"/>
      <c r="G132" s="123"/>
    </row>
    <row r="133" spans="1:7" ht="15" customHeight="1">
      <c r="A133" s="162" t="s">
        <v>186</v>
      </c>
      <c r="B133" s="162"/>
      <c r="C133" s="162"/>
      <c r="D133" s="162"/>
      <c r="E133" s="162"/>
      <c r="F133" s="162"/>
      <c r="G133" s="162"/>
    </row>
    <row r="134" spans="1:7" ht="15" customHeight="1">
      <c r="A134" s="51" t="s">
        <v>128</v>
      </c>
      <c r="B134" s="89"/>
      <c r="C134" s="61"/>
      <c r="D134" s="83"/>
      <c r="E134" s="114"/>
      <c r="F134" s="83"/>
      <c r="G134" s="121"/>
    </row>
    <row r="135" spans="1:7">
      <c r="A135" s="150"/>
      <c r="B135" s="69">
        <v>9781683371885</v>
      </c>
      <c r="C135" s="133" t="s">
        <v>201</v>
      </c>
      <c r="D135" s="54" t="s">
        <v>77</v>
      </c>
      <c r="E135" s="109">
        <v>7.99</v>
      </c>
      <c r="F135" s="58"/>
      <c r="G135" s="122" t="str">
        <f>IF(A135="","",A135*E135*(1-book))</f>
        <v/>
      </c>
    </row>
    <row r="136" spans="1:7">
      <c r="A136" s="150"/>
      <c r="B136" s="87">
        <v>9781683371878</v>
      </c>
      <c r="C136" s="138" t="s">
        <v>200</v>
      </c>
      <c r="D136" s="54" t="s">
        <v>77</v>
      </c>
      <c r="E136" s="109">
        <v>7.99</v>
      </c>
      <c r="F136" s="146"/>
      <c r="G136" s="122" t="str">
        <f>IF(A136="","",A136*E136*(1-book))</f>
        <v/>
      </c>
    </row>
    <row r="137" spans="1:7" ht="15" customHeight="1">
      <c r="A137" s="95" t="s">
        <v>80</v>
      </c>
      <c r="B137" s="89"/>
      <c r="C137" s="90"/>
      <c r="D137" s="83"/>
      <c r="E137" s="114"/>
      <c r="F137" s="83"/>
      <c r="G137" s="122"/>
    </row>
    <row r="138" spans="1:7" s="61" customFormat="1" ht="15" customHeight="1">
      <c r="A138" s="150"/>
      <c r="B138" s="131">
        <v>9781683371717</v>
      </c>
      <c r="C138" s="53" t="s">
        <v>187</v>
      </c>
      <c r="D138" s="54" t="s">
        <v>77</v>
      </c>
      <c r="E138" s="109">
        <v>7.99</v>
      </c>
      <c r="F138" s="129"/>
      <c r="G138" s="122" t="str">
        <f>IF(A138="","",A138*E138*(1-book))</f>
        <v/>
      </c>
    </row>
    <row r="139" spans="1:7" s="61" customFormat="1" ht="15" customHeight="1">
      <c r="A139" s="150"/>
      <c r="B139" s="131">
        <v>9781683371724</v>
      </c>
      <c r="C139" s="53" t="s">
        <v>188</v>
      </c>
      <c r="D139" s="54" t="s">
        <v>77</v>
      </c>
      <c r="E139" s="109">
        <v>7.99</v>
      </c>
      <c r="F139" s="129"/>
      <c r="G139" s="122" t="str">
        <f>IF(A139="","",A139*E139*(1-book))</f>
        <v/>
      </c>
    </row>
    <row r="140" spans="1:7" ht="15" customHeight="1">
      <c r="A140" s="71">
        <f xml:space="preserve"> SUM(A138:A139,A135:A136)</f>
        <v>0</v>
      </c>
      <c r="C140" s="64" t="s">
        <v>189</v>
      </c>
      <c r="E140" s="68"/>
      <c r="F140" s="66"/>
      <c r="G140" s="119">
        <f>SUM(G139:G139,G135:G136)</f>
        <v>0</v>
      </c>
    </row>
    <row r="141" spans="1:7" ht="15" customHeight="1">
      <c r="A141" s="71"/>
      <c r="C141" s="64"/>
      <c r="E141" s="68"/>
      <c r="F141" s="66"/>
      <c r="G141" s="119"/>
    </row>
    <row r="142" spans="1:7" s="61" customFormat="1" ht="15" customHeight="1">
      <c r="A142" s="143"/>
      <c r="B142" s="144"/>
      <c r="C142" s="163" t="s">
        <v>205</v>
      </c>
      <c r="D142" s="163"/>
      <c r="E142" s="163"/>
      <c r="F142" s="163"/>
      <c r="G142" s="145"/>
    </row>
    <row r="143" spans="1:7" s="153" customFormat="1" ht="15" customHeight="1">
      <c r="A143" s="156" t="s">
        <v>128</v>
      </c>
      <c r="B143" s="157"/>
      <c r="C143" s="156"/>
      <c r="D143" s="156"/>
      <c r="E143" s="156"/>
      <c r="F143" s="156"/>
      <c r="G143" s="147"/>
    </row>
    <row r="144" spans="1:7" s="61" customFormat="1" ht="15" customHeight="1">
      <c r="A144" s="150"/>
      <c r="B144" s="69">
        <v>9781683371847</v>
      </c>
      <c r="C144" s="133" t="s">
        <v>202</v>
      </c>
      <c r="D144" s="54" t="s">
        <v>77</v>
      </c>
      <c r="E144" s="109">
        <v>7.99</v>
      </c>
      <c r="F144" s="55"/>
      <c r="G144" s="122" t="str">
        <f>IF(A144="","",A144*E144*(1-book))</f>
        <v/>
      </c>
    </row>
    <row r="145" spans="1:7" s="61" customFormat="1" ht="15" customHeight="1">
      <c r="A145" s="150"/>
      <c r="B145" s="87">
        <v>9781683371854</v>
      </c>
      <c r="C145" s="138" t="s">
        <v>203</v>
      </c>
      <c r="D145" s="54" t="s">
        <v>77</v>
      </c>
      <c r="E145" s="109">
        <v>7.99</v>
      </c>
      <c r="F145" s="80"/>
      <c r="G145" s="122" t="str">
        <f>IF(A145="","",A145*E145*(1-book))</f>
        <v/>
      </c>
    </row>
    <row r="146" spans="1:7" s="61" customFormat="1" ht="15" customHeight="1">
      <c r="A146" s="150"/>
      <c r="B146" s="69">
        <v>9781683371861</v>
      </c>
      <c r="C146" s="133" t="s">
        <v>204</v>
      </c>
      <c r="D146" s="54" t="s">
        <v>77</v>
      </c>
      <c r="E146" s="109">
        <v>7.99</v>
      </c>
      <c r="F146" s="55"/>
      <c r="G146" s="122" t="str">
        <f>IF(A146="","",A146*E146*(1-book))</f>
        <v/>
      </c>
    </row>
    <row r="147" spans="1:7" s="61" customFormat="1" ht="15" customHeight="1">
      <c r="A147" s="71">
        <f>SUM(A144:A146)</f>
        <v>0</v>
      </c>
      <c r="B147" s="89"/>
      <c r="C147" s="61" t="s">
        <v>206</v>
      </c>
      <c r="D147" s="83"/>
      <c r="E147" s="91"/>
      <c r="F147" s="92"/>
      <c r="G147" s="119">
        <f>SUM(G144:G146)</f>
        <v>0</v>
      </c>
    </row>
    <row r="148" spans="1:7" s="61" customFormat="1" ht="15" customHeight="1">
      <c r="A148" s="83"/>
      <c r="B148" s="89"/>
      <c r="D148" s="83"/>
      <c r="E148" s="91"/>
      <c r="F148" s="92"/>
    </row>
    <row r="149" spans="1:7" ht="15" customHeight="1">
      <c r="A149" s="164" t="s">
        <v>190</v>
      </c>
      <c r="B149" s="164"/>
      <c r="C149" s="164"/>
      <c r="D149" s="164"/>
      <c r="E149" s="164"/>
      <c r="F149" s="164"/>
      <c r="G149" s="164"/>
    </row>
    <row r="150" spans="1:7" s="61" customFormat="1" ht="15" customHeight="1">
      <c r="A150" s="82" t="s">
        <v>128</v>
      </c>
      <c r="B150" s="89"/>
      <c r="C150" s="90"/>
      <c r="D150" s="83"/>
      <c r="E150" s="114"/>
      <c r="F150" s="83"/>
      <c r="G150" s="121"/>
    </row>
    <row r="151" spans="1:7" s="61" customFormat="1" ht="15" customHeight="1">
      <c r="A151" s="150"/>
      <c r="B151" s="69">
        <v>9781683371922</v>
      </c>
      <c r="C151" s="53" t="s">
        <v>209</v>
      </c>
      <c r="D151" s="54" t="s">
        <v>77</v>
      </c>
      <c r="E151" s="109">
        <v>5.99</v>
      </c>
      <c r="F151" s="54"/>
      <c r="G151" s="122" t="str">
        <f t="shared" ref="G151:G152" si="3">IF(A151="","",A151*E151*(1-book))</f>
        <v/>
      </c>
    </row>
    <row r="152" spans="1:7" s="61" customFormat="1" ht="15" customHeight="1">
      <c r="A152" s="150"/>
      <c r="B152" s="69">
        <v>9781683371939</v>
      </c>
      <c r="C152" s="53" t="s">
        <v>210</v>
      </c>
      <c r="D152" s="54" t="s">
        <v>77</v>
      </c>
      <c r="E152" s="109">
        <v>5.99</v>
      </c>
      <c r="F152" s="55"/>
      <c r="G152" s="122" t="str">
        <f t="shared" si="3"/>
        <v/>
      </c>
    </row>
    <row r="153" spans="1:7" s="61" customFormat="1" ht="15" customHeight="1">
      <c r="A153" s="95" t="s">
        <v>80</v>
      </c>
      <c r="B153" s="89"/>
      <c r="C153" s="90"/>
      <c r="D153" s="83"/>
      <c r="E153" s="114"/>
      <c r="F153" s="83"/>
      <c r="G153" s="121"/>
    </row>
    <row r="154" spans="1:7" ht="15" customHeight="1">
      <c r="A154" s="150"/>
      <c r="B154" s="69">
        <v>9781609588755</v>
      </c>
      <c r="C154" s="53" t="s">
        <v>191</v>
      </c>
      <c r="D154" s="54" t="s">
        <v>77</v>
      </c>
      <c r="E154" s="109">
        <v>5.99</v>
      </c>
      <c r="F154" s="54"/>
      <c r="G154" s="122" t="str">
        <f t="shared" ref="G154:G160" si="4">IF(A154="","",A154*E154*(1-book))</f>
        <v/>
      </c>
    </row>
    <row r="155" spans="1:7" s="61" customFormat="1" ht="15" customHeight="1">
      <c r="A155" s="150"/>
      <c r="B155" s="69">
        <v>9781683370864</v>
      </c>
      <c r="C155" s="53" t="s">
        <v>192</v>
      </c>
      <c r="D155" s="54" t="s">
        <v>77</v>
      </c>
      <c r="E155" s="109">
        <v>5.99</v>
      </c>
      <c r="F155" s="55"/>
      <c r="G155" s="122" t="str">
        <f t="shared" si="4"/>
        <v/>
      </c>
    </row>
    <row r="156" spans="1:7" s="61" customFormat="1" ht="15" customHeight="1">
      <c r="A156" s="150"/>
      <c r="B156" s="69">
        <v>9781683370857</v>
      </c>
      <c r="C156" s="53" t="s">
        <v>193</v>
      </c>
      <c r="D156" s="54" t="s">
        <v>77</v>
      </c>
      <c r="E156" s="109">
        <v>5.99</v>
      </c>
      <c r="F156" s="55"/>
      <c r="G156" s="122" t="str">
        <f t="shared" si="4"/>
        <v/>
      </c>
    </row>
    <row r="157" spans="1:7" ht="15" customHeight="1">
      <c r="A157" s="150"/>
      <c r="B157" s="69">
        <v>9781609588762</v>
      </c>
      <c r="C157" s="53" t="s">
        <v>195</v>
      </c>
      <c r="D157" s="54" t="s">
        <v>77</v>
      </c>
      <c r="E157" s="109">
        <v>5.99</v>
      </c>
      <c r="F157" s="54"/>
      <c r="G157" s="122" t="str">
        <f t="shared" si="4"/>
        <v/>
      </c>
    </row>
    <row r="158" spans="1:7" ht="15" customHeight="1">
      <c r="A158" s="150"/>
      <c r="B158" s="69">
        <v>9781609587932</v>
      </c>
      <c r="C158" s="53" t="s">
        <v>194</v>
      </c>
      <c r="D158" s="54" t="s">
        <v>77</v>
      </c>
      <c r="E158" s="109">
        <v>5.99</v>
      </c>
      <c r="F158" s="55"/>
      <c r="G158" s="122" t="str">
        <f t="shared" si="4"/>
        <v/>
      </c>
    </row>
    <row r="159" spans="1:7" ht="15" customHeight="1">
      <c r="A159" s="150"/>
      <c r="B159" s="69">
        <v>9781609587918</v>
      </c>
      <c r="C159" s="53" t="s">
        <v>196</v>
      </c>
      <c r="D159" s="54" t="s">
        <v>77</v>
      </c>
      <c r="E159" s="109">
        <v>5.99</v>
      </c>
      <c r="F159" s="76"/>
      <c r="G159" s="122" t="str">
        <f t="shared" si="4"/>
        <v/>
      </c>
    </row>
    <row r="160" spans="1:7" s="61" customFormat="1" ht="15" customHeight="1">
      <c r="A160" s="150"/>
      <c r="B160" s="69">
        <v>9781683370871</v>
      </c>
      <c r="C160" s="53" t="s">
        <v>197</v>
      </c>
      <c r="D160" s="54" t="s">
        <v>77</v>
      </c>
      <c r="E160" s="109">
        <v>5.99</v>
      </c>
      <c r="F160" s="55"/>
      <c r="G160" s="122" t="str">
        <f t="shared" si="4"/>
        <v/>
      </c>
    </row>
    <row r="161" spans="1:7" ht="15" customHeight="1">
      <c r="A161" s="102">
        <f>SUM(A151:A160)</f>
        <v>0</v>
      </c>
      <c r="B161" s="89"/>
      <c r="C161" s="95" t="s">
        <v>198</v>
      </c>
      <c r="D161" s="83"/>
      <c r="E161" s="114"/>
      <c r="F161" s="101"/>
      <c r="G161" s="118">
        <f>SUM(G151:G160)</f>
        <v>0</v>
      </c>
    </row>
    <row r="162" spans="1:7" ht="15" customHeight="1">
      <c r="A162" s="100"/>
      <c r="B162" s="103"/>
      <c r="C162" s="72"/>
      <c r="E162" s="68"/>
      <c r="F162" s="66"/>
      <c r="G162" s="119"/>
    </row>
    <row r="163" spans="1:7" ht="15" customHeight="1">
      <c r="A163" s="126">
        <f>SUM(A161,A147,A140,A131,A123,A85,A80,A74,A68,A62,A56,A45,A34,A28,A22,A16,A10)</f>
        <v>0</v>
      </c>
      <c r="B163" s="104" t="s">
        <v>199</v>
      </c>
      <c r="C163" s="105"/>
      <c r="D163" s="106"/>
      <c r="E163" s="107"/>
      <c r="F163" s="108" t="s">
        <v>21</v>
      </c>
      <c r="G163" s="127">
        <f>G2</f>
        <v>0</v>
      </c>
    </row>
    <row r="169" spans="1:7">
      <c r="A169" s="54"/>
      <c r="B169" s="69"/>
      <c r="C169" s="53"/>
      <c r="D169" s="54"/>
      <c r="E169" s="109"/>
      <c r="F169" s="55"/>
      <c r="G169" s="122"/>
    </row>
  </sheetData>
  <sheetProtection formatCells="0"/>
  <dataConsolidate/>
  <mergeCells count="20">
    <mergeCell ref="A125:G125"/>
    <mergeCell ref="A133:G133"/>
    <mergeCell ref="C142:F142"/>
    <mergeCell ref="A149:G149"/>
    <mergeCell ref="A12:G12"/>
    <mergeCell ref="A30:G30"/>
    <mergeCell ref="A24:G24"/>
    <mergeCell ref="A18:G18"/>
    <mergeCell ref="A36:G36"/>
    <mergeCell ref="A82:G82"/>
    <mergeCell ref="A41:G41"/>
    <mergeCell ref="A52:G52"/>
    <mergeCell ref="A58:G58"/>
    <mergeCell ref="A64:G64"/>
    <mergeCell ref="A88:G88"/>
    <mergeCell ref="A6:G6"/>
    <mergeCell ref="A47:G47"/>
    <mergeCell ref="A70:G70"/>
    <mergeCell ref="A76:G76"/>
    <mergeCell ref="A87:G87"/>
  </mergeCells>
  <phoneticPr fontId="0" type="noConversion"/>
  <printOptions horizontalCentered="1"/>
  <pageMargins left="0.5" right="0.5" top="0.5" bottom="0.43" header="0.25" footer="0.16"/>
  <pageSetup scale="66" fitToHeight="0" orientation="portrait" r:id="rId1"/>
  <headerFooter alignWithMargins="0">
    <oddHeader>&amp;C&amp;"Trebuchet MS,Regular"&amp;12American Girl Publishing</oddHeader>
    <oddFooter>&amp;L&amp;"Trebuchet MS,Regular"&amp;D&amp;R&amp;"Trebuchet MS,Regular"&amp;P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9B56FB5C425B4AABFC920F02F1CD58" ma:contentTypeVersion="6" ma:contentTypeDescription="Create a new document." ma:contentTypeScope="" ma:versionID="f5c0e3eceacb1465205f8d4ad283ee3e">
  <xsd:schema xmlns:xsd="http://www.w3.org/2001/XMLSchema" xmlns:xs="http://www.w3.org/2001/XMLSchema" xmlns:p="http://schemas.microsoft.com/office/2006/metadata/properties" xmlns:ns2="706c9246-9456-45a4-86ce-13ff18bf65b4" xmlns:ns3="96ec5af8-947f-4baf-90a7-0a80ecfd840f" targetNamespace="http://schemas.microsoft.com/office/2006/metadata/properties" ma:root="true" ma:fieldsID="5ad63d86037035e79e2bc05c95e8e18a" ns2:_="" ns3:_="">
    <xsd:import namespace="706c9246-9456-45a4-86ce-13ff18bf65b4"/>
    <xsd:import namespace="96ec5af8-947f-4baf-90a7-0a80ecfd84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c9246-9456-45a4-86ce-13ff18bf65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c5af8-947f-4baf-90a7-0a80ecfd840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5FF630-02BB-4B19-9362-D2A3D1D56B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ACDA62-2113-4E96-8188-1E35BBA724DC}">
  <ds:schemaRefs>
    <ds:schemaRef ds:uri="http://schemas.microsoft.com/office/2006/documentManagement/types"/>
    <ds:schemaRef ds:uri="http://schemas.microsoft.com/office/2006/metadata/properties"/>
    <ds:schemaRef ds:uri="706c9246-9456-45a4-86ce-13ff18bf65b4"/>
    <ds:schemaRef ds:uri="96ec5af8-947f-4baf-90a7-0a80ecfd840f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0BE4504-CD47-45DE-93A0-1A2C3DC519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6c9246-9456-45a4-86ce-13ff18bf65b4"/>
    <ds:schemaRef ds:uri="96ec5af8-947f-4baf-90a7-0a80ecfd84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Ship-Bill Info</vt:lpstr>
      <vt:lpstr>Order Form</vt:lpstr>
      <vt:lpstr>book</vt:lpstr>
      <vt:lpstr>cal</vt:lpstr>
      <vt:lpstr>'Order Form'!Print_Area</vt:lpstr>
      <vt:lpstr>'Ship-Bill Info'!Print_Area</vt:lpstr>
      <vt:lpstr>'Order Form'!Print_Titles</vt:lpstr>
    </vt:vector>
  </TitlesOfParts>
  <Manager/>
  <Company>Pleasant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Pleasant Company</dc:creator>
  <cp:keywords/>
  <dc:description/>
  <cp:lastModifiedBy>Mumma, Madison</cp:lastModifiedBy>
  <cp:revision/>
  <dcterms:created xsi:type="dcterms:W3CDTF">2000-09-01T16:08:49Z</dcterms:created>
  <dcterms:modified xsi:type="dcterms:W3CDTF">2023-02-14T18:38:21Z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0x010100B19B56FB5C425B4AABFC920F02F1CD58</vt:lpwstr>
  </property>
</Properties>
</file>