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hasitsa\Downloads\"/>
    </mc:Choice>
  </mc:AlternateContent>
  <xr:revisionPtr revIDLastSave="0" documentId="13_ncr:1_{5FB8B421-0703-460D-806F-D5164753D4DD}" xr6:coauthVersionLast="47" xr6:coauthVersionMax="47" xr10:uidLastSave="{00000000-0000-0000-0000-000000000000}"/>
  <bookViews>
    <workbookView xWindow="-110" yWindow="-110" windowWidth="19420" windowHeight="10300" xr2:uid="{FC1E4C6A-1B14-452E-8F3A-AD4FB7BFE482}"/>
  </bookViews>
  <sheets>
    <sheet name="Assessment" sheetId="3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Sort" hidden="1">#REF!</definedName>
    <definedName name="a">#REF!</definedName>
    <definedName name="Print_Area_MI">[1]TEST!#REF!</definedName>
    <definedName name="report">#REF!</definedName>
    <definedName name="Reportall">#REF!</definedName>
    <definedName name="t">#REF!</definedName>
    <definedName name="Topten">#REF!</definedName>
    <definedName name="TP_Change_Report___Excel_Version">#REF!</definedName>
    <definedName name="vlooku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3" l="1"/>
  <c r="G18" i="3"/>
  <c r="H18" i="3" s="1"/>
  <c r="H54" i="3"/>
  <c r="H47" i="3"/>
  <c r="H40" i="3"/>
  <c r="H36" i="3"/>
  <c r="H22" i="3"/>
  <c r="H31" i="3"/>
  <c r="H44" i="3"/>
  <c r="H51" i="3"/>
  <c r="H61" i="3"/>
  <c r="H64" i="3"/>
  <c r="H67" i="3"/>
  <c r="H58" i="3"/>
  <c r="H19" i="3"/>
  <c r="H13" i="3"/>
  <c r="H70" i="3" l="1"/>
</calcChain>
</file>

<file path=xl/sharedStrings.xml><?xml version="1.0" encoding="utf-8"?>
<sst xmlns="http://schemas.openxmlformats.org/spreadsheetml/2006/main" count="124" uniqueCount="81">
  <si>
    <t>แบบประเมินความเสี่ยงในการเกิดโรคหัวใจและหลอดเลือด</t>
  </si>
  <si>
    <t>ชื่อ</t>
  </si>
  <si>
    <t>เพศ</t>
  </si>
  <si>
    <t>ส่วนสูง (เซนติเมตร)</t>
  </si>
  <si>
    <t>น้ำหนัก (กิโลกรัม)</t>
  </si>
  <si>
    <t>ตารางแบบประเมิน</t>
  </si>
  <si>
    <t>ข้อที่</t>
  </si>
  <si>
    <t>คะแนนความเสี่ยง</t>
  </si>
  <si>
    <t>อายุ</t>
  </si>
  <si>
    <t>0-18 ปี</t>
  </si>
  <si>
    <t>19-39 ปี</t>
  </si>
  <si>
    <t>40-59 ปี</t>
  </si>
  <si>
    <t>มากกว่าหรือเท่ากับ 60 ปี</t>
  </si>
  <si>
    <t>ไม่ใช่</t>
  </si>
  <si>
    <t>ใช่</t>
  </si>
  <si>
    <t xml:space="preserve">อัตราส่วนเส้นรอบเอวต่อสะโพก (Waist-to-Hip Ratio; WHR) </t>
  </si>
  <si>
    <t>ความดันโลหิต</t>
  </si>
  <si>
    <t>การออกกำลังกาย</t>
  </si>
  <si>
    <t>ไม่มีการออกกำลังกาย</t>
  </si>
  <si>
    <t>7-9 ชม. ต่อคืน</t>
  </si>
  <si>
    <t>5-6 ชม. ต่อคืน</t>
  </si>
  <si>
    <t>น้อยกว่า 5 ชม.ต่อคืน</t>
  </si>
  <si>
    <t>อาหารที่ไม่ดีต่อสุขภาพ (มีอาหารแปรรูป น้ำตาล เกลือ ไขมันทรานส์ และไขมันอิ่มตัว)</t>
  </si>
  <si>
    <t>ระดับความเครียด</t>
  </si>
  <si>
    <t>การสูบบุหรี่</t>
  </si>
  <si>
    <t>ไม่สูบบุหรี่</t>
  </si>
  <si>
    <t>เคยมีประวัติสูบบุหรี่</t>
  </si>
  <si>
    <t>สูบบุหรี่เป็นประจำ</t>
  </si>
  <si>
    <t>เป็นโรคเบาหวาน</t>
  </si>
  <si>
    <t>ครอบครัวมีประวัติเกี่ยวกับโรคหัวใจ</t>
  </si>
  <si>
    <t>ก.</t>
  </si>
  <si>
    <t>ข.</t>
  </si>
  <si>
    <t>ค.</t>
  </si>
  <si>
    <t>ง.</t>
  </si>
  <si>
    <t>คำตอบ</t>
  </si>
  <si>
    <t xml:space="preserve">ดัชนีมวลกาย (BMI) </t>
  </si>
  <si>
    <t>คำถาม</t>
  </si>
  <si>
    <t xml:space="preserve">ชาย: น้อยกว่าหรือเท่ากับ 0.95       
หญิง: น้อยกว่าหรือเท่ากับ 0.80 </t>
  </si>
  <si>
    <t>ชาย: ระหว่าง 0.96-1.0  
หญิง: ระหว่าง 0.81-0.85</t>
  </si>
  <si>
    <t>ชาย: มากกว่า 1.0
หญิง: มากกว่า 0.85</t>
  </si>
  <si>
    <t>สม่ำเสมอ (มากกว่าหรือเท่ากับ 150 นาที/สัปดาห์)</t>
  </si>
  <si>
    <t>บ่อยครั้ง (น้อยกว่า 150 นาที/สัปดาห์)</t>
  </si>
  <si>
    <t>การนอนหลับต่อคืนโดยเฉลี่ย</t>
  </si>
  <si>
    <t xml:space="preserve">ประเภทอาหารที่รับประทานเป็นหลัก </t>
  </si>
  <si>
    <t>อาหารที่ดีต่อสุขภาพ (อุดมไปด้วยผลไม้ ผัก ธัญพืชไม่ขัดสี โปรตีน)</t>
  </si>
  <si>
    <t>วิธีวัด</t>
  </si>
  <si>
    <t>อยู่ในท่ายืนตัวตรงขณะที่หายใจออก โดยวัดส่วนที่อยู่เหนือพุงขึ้นไป หรือส่วนที่คอดที่สุดของเอว สำหรับการวัดรอบสะโพกควรอยู่ในท่ายืนตรงเช่นกัน และใช้สายวัดวัดส่วนที่กว้างที่สุดของสะโพก บันทึกตัวเลขเป็นหน่วยนิ้ว และนำข้อมูลมาใส่ในช่องด้านล่างเพื่อให้ระบบคำนวณ</t>
  </si>
  <si>
    <t>เติมข้อมูล</t>
  </si>
  <si>
    <t>ความยาวรอบเอว (นิ้ว)</t>
  </si>
  <si>
    <t>ความยาวรอบสะโพก (นิ้ว)</t>
  </si>
  <si>
    <t>ผลลัพท์</t>
  </si>
  <si>
    <t>คำชี้แจง:</t>
  </si>
  <si>
    <t>ข้อมูลทั่วไป</t>
  </si>
  <si>
    <r>
      <rPr>
        <b/>
        <sz val="14"/>
        <color theme="1"/>
        <rFont val="DB Heavent"/>
      </rPr>
      <t>เส้นรอบเอว</t>
    </r>
    <r>
      <rPr>
        <sz val="14"/>
        <color theme="1"/>
        <rFont val="DB Heavent"/>
      </rPr>
      <t xml:space="preserve">
ชาย: มากกว่าหรือเท่ากับ 90 ซม. (36 นิ้ว) 
หญิง: มากกว่าหรือเท่ากับ 80 ซม. (32 นิ้ว) </t>
    </r>
  </si>
  <si>
    <t xml:space="preserve">อัตราส่วนเส้นรอบเอวต่อสะโพก (WHR) </t>
  </si>
  <si>
    <t>กรุณานำค่าจากผลลัพท์ไปเลือกคำตอบที่ตรงกับคุณมากที่สุด</t>
  </si>
  <si>
    <t>ระดับต่ำ 
(เครียดฉับพลัน หัวใจเต้นแรง ฝ่ามือเหงื่อออก สักพักก็หายเป็นปกติ)</t>
  </si>
  <si>
    <t>ระดับปานกลาง 
(เครียดหลายครั้งติดต่อกัน กดดันในการทำงาน เริ่มมีปัญหาด้านสุขภาพ)</t>
  </si>
  <si>
    <t>ระดับสูง 
(เครียดเรื้อรังระยะยาว นอนไม่หลับ อารมณ์แปรปรวน ส่งผลกระทบในชีวิตประจำวัน)</t>
  </si>
  <si>
    <r>
      <rPr>
        <b/>
        <sz val="14"/>
        <color theme="1"/>
        <rFont val="DB Heavent"/>
      </rPr>
      <t xml:space="preserve">การดื่มแอลกอฮอล์ </t>
    </r>
    <r>
      <rPr>
        <sz val="14"/>
        <color theme="1"/>
        <rFont val="DB Heavent"/>
      </rPr>
      <t xml:space="preserve">
ชาย: ไม่เกิน 2 แก้ว ต่อวัน
หญิง: ไม่เกิน 1 แก้ว ต่อวัน</t>
    </r>
  </si>
  <si>
    <t>ปกติ 	
ค่าบน: น้อยกว่า 120 มม.ปรอท
ค่าล่าง: น้อยกว่า 80 มม.ปรอท</t>
  </si>
  <si>
    <t>ค่อนข้างสูง 
ค่าบน: 120-139 มม.ปรอท
ค่าล่าง 80-89 มม.ปรอท</t>
  </si>
  <si>
    <t>สูง 
ค่าบน: 140-159 มม.ปรอท
ค่าล่าง: 90-99 มม.ปรอท</t>
  </si>
  <si>
    <t>สูงมาก 
ค่าบน: มากกว่าหรือเท่ากับ 160 มม.ปรอท
ค่าล่าง: มากกว่าหรือเท่ากับ100 มม.ปรอท</t>
  </si>
  <si>
    <r>
      <rPr>
        <b/>
        <sz val="14"/>
        <color theme="1"/>
        <rFont val="DB Heavent"/>
      </rPr>
      <t xml:space="preserve">มีความรู้สึกเหนื่อยล้าบ่อยครั้ง (Fatigue) </t>
    </r>
    <r>
      <rPr>
        <sz val="14"/>
        <color theme="1"/>
        <rFont val="DB Heavent"/>
      </rPr>
      <t xml:space="preserve">
มีอาการเหล่านี้ นานมากกว่า 6 เดือน กล้ามเนื้ออ่อนแรง ปวดศีรษะ ปวดเมื่อยตามตัว ปวดตามข้อ นอนไม่หลับ ซึมเศร้า</t>
    </r>
  </si>
  <si>
    <r>
      <rPr>
        <b/>
        <sz val="14"/>
        <color theme="1"/>
        <rFont val="DB Heavent"/>
      </rPr>
      <t>มีอาการใจสั่นบ่อยครั้ง (Heart Palpitation)</t>
    </r>
    <r>
      <rPr>
        <sz val="14"/>
        <color theme="1"/>
        <rFont val="DB Heavent"/>
      </rPr>
      <t xml:space="preserve"> 
มีอาการที่หัวใจเต้นแรงและรู้สึกว่าเต้นไม่เป็นจังหวะ</t>
    </r>
  </si>
  <si>
    <t>ทำแบบประเมินในตารางแบบประเมิน โดยเลือกกรอกและเลือกคำตอบ (ก. ข. ค. ง.) ที่ตรงกับข้อมูลของตัวเอง ในช่องคำตอบที่มีสีส้ม
เมื่อทำครบทุกข้อ ให้อ่านผลประเมินตามตารางอ่านผลการประเมินด้านล่าง</t>
  </si>
  <si>
    <t>ตารางอ่านผลการประเมิน</t>
  </si>
  <si>
    <t>ผลรวมคะแนน</t>
  </si>
  <si>
    <t>ผลรวมคะแนนทั้งหมด</t>
  </si>
  <si>
    <t>ข้อแนะนำสำหรับผู้ที่มีความเสี่ยงโรคหัวใจและหลอดเลือด</t>
  </si>
  <si>
    <t>แหล่งข้อมูลอ้างอิง</t>
  </si>
  <si>
    <r>
      <t>-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DB Heavent"/>
      </rPr>
      <t>สมาคมโรคหัวใจแห่งสหรัฐอเมริกา (American Heart Association , AHA)</t>
    </r>
  </si>
  <si>
    <r>
      <t>-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DB Heavent"/>
      </rPr>
      <t xml:space="preserve">ศูนย์ควบคุมโรคติดต่อสหรัฐอเมริกา (Centers for Disease Control and Prevention, CDC) </t>
    </r>
  </si>
  <si>
    <r>
      <t>-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DB Heavent"/>
      </rPr>
      <t>สถาบันโรคหัวใจ ปอด และโลหิตวิทยาแห่งชาติ ประเทศสหรัฐอเมริกา (The National Heart, Lung, and Blood Institute :NHLBI)</t>
    </r>
  </si>
  <si>
    <t>ไม่ว่าคุณจะเสี่ยงระดับไหน คุณก็สามารถศึกษาข้อมูลเพิ่มเติมเกี่ยวกับ “โรคหัวใจและหลอดเลือด” ได้จากแหล่งข้อมูลนี้</t>
  </si>
  <si>
    <t>สแกนดูบทความที่เกี่ยวกับโรคหัวใจและหลอดเลือด</t>
  </si>
  <si>
    <r>
      <rPr>
        <b/>
        <sz val="14"/>
        <color theme="1"/>
        <rFont val="DB Heavent"/>
      </rPr>
      <t>ความเสี่ยงน้อย:</t>
    </r>
    <r>
      <rPr>
        <sz val="14"/>
        <color theme="1"/>
        <rFont val="DB Heavent"/>
      </rPr>
      <t xml:space="preserve">
สุขภาพของคุณอยู่ในเกณฑ์ที่ดี แต่ควรรับประทานอาหารที่มีประโยชน์ และมีสารอาหารที่ดีต่อสุขภาพหัวใจและหลอดเลือด มีพฤติกรรมที่ดี เช่น ออกกำลังกายอย่างสม่ำเสมอ นอนพักผ่อนให้เพียงพอ หากิจกรรมทำเพื่อจัดการอารมณ์ความเครียด และตรวจสุขภาพประจำปี เพื่อป้องกันการเกิดโรคหัวใจและหลอดเลือด</t>
    </r>
  </si>
  <si>
    <r>
      <rPr>
        <b/>
        <sz val="14"/>
        <color theme="1"/>
        <rFont val="DB Heavent"/>
      </rPr>
      <t>ความเสี่ยงปานกลาง:</t>
    </r>
    <r>
      <rPr>
        <sz val="14"/>
        <color theme="1"/>
        <rFont val="DB Heavent"/>
      </rPr>
      <t xml:space="preserve">
ควรควบคุมอาหารรสหวาน มัน เค็มจัด และรับประทานสารอาหารที่ดีต่อสุขภาพหัวใจและหลอดเลือด      งดการสูบบุหรี่ ดื่มแอลกอฮอล์แต่น้อย ควรออกกำลังกายอย่างสม่ำเสมอ นอนพักผ่อนให้เพียงพอ         หากิจกรรมทำเพื่อจัดการอารมณ์ความเครียด และควรปรึกษาแพทย์เพื่อขอคำแนะนำที่ถูกต้องต่อไป  </t>
    </r>
  </si>
  <si>
    <r>
      <rPr>
        <b/>
        <sz val="14"/>
        <color theme="1"/>
        <rFont val="DB Heavent"/>
      </rPr>
      <t>ความเสี่ยงสูง:</t>
    </r>
    <r>
      <rPr>
        <sz val="14"/>
        <color theme="1"/>
        <rFont val="DB Heavent"/>
      </rPr>
      <t xml:space="preserve">
ควรควบคุมอาหารรสหวาน มัน เค็มจัด และรับประทานสารอาหารที่ดีต่อสุขภาพหัวใจและหลอดเลือด      งดการสูบบุหรี่ ดื่มแอลกอฮอล์แต่น้อย ควรออกกำลังกายอย่างสม่ำเสมอ นอนพักผ่อนให้เพียงพอ         หากิจกรรมทำเพื่อจัดการอารมณ์ความเครียด และควรปรึกษาแพทย์เพื่อขอคำแนะนำที่ถูกต้องโดยเร็ว</t>
    </r>
  </si>
  <si>
    <r>
      <rPr>
        <b/>
        <sz val="14"/>
        <color theme="1"/>
        <rFont val="DB Heavent"/>
      </rPr>
      <t>ความเสี่ยงสูงมาก:</t>
    </r>
    <r>
      <rPr>
        <sz val="14"/>
        <color theme="1"/>
        <rFont val="DB Heavent"/>
      </rPr>
      <t xml:space="preserve">
ควรควบคุมอาหารรสหวาน มัน เค็มจัด และรับประทานสารอาหารที่ดีต่อสุขภาพหัวใจและหลอดเลือด    ควรปรับเปลี่ยนพฤติกรรม เลิกสูบบุหรี่ งดดื่มแอลกอฮอล์ ควรออกกำลังกายอย่างสม่ำเสมอ นอนพักผ่อนให้เพียงพอ ลดความอ้วน รักษาความดันโลหิตอย่างเข้มงวด หากิจกรรมทำเพื่อจัดการอารมณ์ความเครียด และควรปรึกษาแพทย์เพื่อขอคำแนะนำที่ถูกต้องอย่างเร่งด่วน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</si>
</sst>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u/>
      <sz val="18"/>
      <color rgb="FF4EA72E"/>
      <name val="DB Heavent Black"/>
    </font>
    <font>
      <sz val="12"/>
      <color theme="1"/>
      <name val="DB Heavent"/>
    </font>
    <font>
      <sz val="14"/>
      <color theme="1"/>
      <name val="DB Heavent Black"/>
    </font>
    <font>
      <sz val="14"/>
      <name val="CordiaUPC"/>
      <family val="2"/>
    </font>
    <font>
      <sz val="14"/>
      <color theme="1"/>
      <name val="DB Heavent"/>
    </font>
    <font>
      <b/>
      <sz val="14"/>
      <color theme="1"/>
      <name val="DB Heavent"/>
    </font>
    <font>
      <u/>
      <sz val="14"/>
      <color theme="1"/>
      <name val="DB Heavent"/>
    </font>
    <font>
      <b/>
      <sz val="16"/>
      <color theme="1"/>
      <name val="DB Heavent"/>
    </font>
    <font>
      <sz val="7"/>
      <color theme="1"/>
      <name val="Times New Roman"/>
      <family val="1"/>
    </font>
    <font>
      <b/>
      <sz val="14"/>
      <color rgb="FF196B24"/>
      <name val="DB Heavent"/>
    </font>
    <font>
      <sz val="16"/>
      <color theme="1"/>
      <name val="DB Heavent Black"/>
    </font>
    <font>
      <u/>
      <sz val="24"/>
      <color theme="9"/>
      <name val="DB Heavent Black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FED190"/>
        <bgColor indexed="64"/>
      </patternFill>
    </fill>
    <fill>
      <patternFill patternType="solid">
        <fgColor rgb="FFFEDEB0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36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5" fillId="2" borderId="12" xfId="0" applyFont="1" applyFill="1" applyBorder="1" applyAlignment="1">
      <alignment horizontal="left" vertical="top"/>
    </xf>
    <xf numFmtId="0" fontId="5" fillId="2" borderId="15" xfId="0" applyFont="1" applyFill="1" applyBorder="1" applyAlignment="1">
      <alignment horizontal="left" vertical="top"/>
    </xf>
    <xf numFmtId="0" fontId="5" fillId="2" borderId="13" xfId="0" applyFont="1" applyFill="1" applyBorder="1" applyAlignment="1">
      <alignment horizontal="left" vertical="top"/>
    </xf>
    <xf numFmtId="0" fontId="5" fillId="2" borderId="14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6" fillId="4" borderId="0" xfId="0" applyFont="1" applyFill="1" applyAlignment="1">
      <alignment horizontal="left" vertical="top"/>
    </xf>
    <xf numFmtId="0" fontId="7" fillId="4" borderId="14" xfId="0" applyFont="1" applyFill="1" applyBorder="1" applyAlignment="1">
      <alignment horizontal="center" vertical="top"/>
    </xf>
    <xf numFmtId="0" fontId="5" fillId="4" borderId="0" xfId="0" applyFont="1" applyFill="1" applyAlignment="1">
      <alignment horizontal="left" vertical="top"/>
    </xf>
    <xf numFmtId="0" fontId="5" fillId="4" borderId="14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right" vertical="top"/>
    </xf>
    <xf numFmtId="0" fontId="5" fillId="2" borderId="16" xfId="0" applyFont="1" applyFill="1" applyBorder="1" applyAlignment="1">
      <alignment horizontal="center" vertical="top"/>
    </xf>
    <xf numFmtId="0" fontId="6" fillId="2" borderId="16" xfId="0" applyFont="1" applyFill="1" applyBorder="1" applyAlignment="1">
      <alignment horizontal="center" vertical="top"/>
    </xf>
    <xf numFmtId="0" fontId="11" fillId="3" borderId="12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left" vertical="top" wrapText="1"/>
    </xf>
    <xf numFmtId="0" fontId="5" fillId="8" borderId="15" xfId="0" applyFont="1" applyFill="1" applyBorder="1" applyAlignment="1">
      <alignment horizontal="left" vertical="top"/>
    </xf>
    <xf numFmtId="0" fontId="5" fillId="8" borderId="13" xfId="0" applyFont="1" applyFill="1" applyBorder="1" applyAlignment="1">
      <alignment horizontal="left" vertical="top"/>
    </xf>
    <xf numFmtId="0" fontId="5" fillId="8" borderId="0" xfId="0" applyFont="1" applyFill="1" applyAlignment="1">
      <alignment horizontal="left" vertical="top"/>
    </xf>
    <xf numFmtId="0" fontId="5" fillId="8" borderId="9" xfId="0" applyFont="1" applyFill="1" applyBorder="1" applyAlignment="1">
      <alignment horizontal="left" vertical="top"/>
    </xf>
    <xf numFmtId="0" fontId="5" fillId="8" borderId="8" xfId="0" applyFont="1" applyFill="1" applyBorder="1" applyAlignment="1">
      <alignment horizontal="left" vertical="top"/>
    </xf>
    <xf numFmtId="0" fontId="5" fillId="8" borderId="6" xfId="0" applyFont="1" applyFill="1" applyBorder="1" applyAlignment="1">
      <alignment horizontal="left" vertical="top"/>
    </xf>
    <xf numFmtId="0" fontId="5" fillId="7" borderId="15" xfId="0" applyFont="1" applyFill="1" applyBorder="1" applyAlignment="1">
      <alignment horizontal="left" vertical="top" wrapText="1"/>
    </xf>
    <xf numFmtId="0" fontId="5" fillId="7" borderId="15" xfId="0" applyFont="1" applyFill="1" applyBorder="1" applyAlignment="1">
      <alignment horizontal="left" vertical="top"/>
    </xf>
    <xf numFmtId="0" fontId="5" fillId="7" borderId="13" xfId="0" applyFont="1" applyFill="1" applyBorder="1" applyAlignment="1">
      <alignment horizontal="left" vertical="top"/>
    </xf>
    <xf numFmtId="0" fontId="5" fillId="7" borderId="0" xfId="0" applyFont="1" applyFill="1" applyAlignment="1">
      <alignment horizontal="left" vertical="top"/>
    </xf>
    <xf numFmtId="0" fontId="5" fillId="7" borderId="9" xfId="0" applyFont="1" applyFill="1" applyBorder="1" applyAlignment="1">
      <alignment horizontal="left" vertical="top"/>
    </xf>
    <xf numFmtId="0" fontId="5" fillId="7" borderId="8" xfId="0" applyFont="1" applyFill="1" applyBorder="1" applyAlignment="1">
      <alignment horizontal="left" vertical="top"/>
    </xf>
    <xf numFmtId="0" fontId="5" fillId="7" borderId="6" xfId="0" applyFont="1" applyFill="1" applyBorder="1" applyAlignment="1">
      <alignment horizontal="left" vertical="top"/>
    </xf>
    <xf numFmtId="0" fontId="5" fillId="5" borderId="15" xfId="0" applyFont="1" applyFill="1" applyBorder="1" applyAlignment="1">
      <alignment horizontal="left" vertical="top" wrapText="1"/>
    </xf>
    <xf numFmtId="0" fontId="5" fillId="5" borderId="15" xfId="0" applyFont="1" applyFill="1" applyBorder="1" applyAlignment="1">
      <alignment horizontal="left" vertical="top"/>
    </xf>
    <xf numFmtId="0" fontId="5" fillId="5" borderId="13" xfId="0" applyFont="1" applyFill="1" applyBorder="1" applyAlignment="1">
      <alignment horizontal="left" vertical="top"/>
    </xf>
    <xf numFmtId="0" fontId="5" fillId="5" borderId="0" xfId="0" applyFont="1" applyFill="1" applyAlignment="1">
      <alignment horizontal="left" vertical="top"/>
    </xf>
    <xf numFmtId="0" fontId="5" fillId="5" borderId="9" xfId="0" applyFont="1" applyFill="1" applyBorder="1" applyAlignment="1">
      <alignment horizontal="left" vertical="top"/>
    </xf>
    <xf numFmtId="0" fontId="5" fillId="5" borderId="8" xfId="0" applyFont="1" applyFill="1" applyBorder="1" applyAlignment="1">
      <alignment horizontal="left" vertical="top"/>
    </xf>
    <xf numFmtId="0" fontId="5" fillId="5" borderId="6" xfId="0" applyFont="1" applyFill="1" applyBorder="1" applyAlignment="1">
      <alignment horizontal="left" vertical="top"/>
    </xf>
    <xf numFmtId="0" fontId="5" fillId="6" borderId="15" xfId="0" applyFont="1" applyFill="1" applyBorder="1" applyAlignment="1">
      <alignment horizontal="left" vertical="top" wrapText="1"/>
    </xf>
    <xf numFmtId="0" fontId="5" fillId="6" borderId="15" xfId="0" applyFont="1" applyFill="1" applyBorder="1" applyAlignment="1">
      <alignment horizontal="left" vertical="top"/>
    </xf>
    <xf numFmtId="0" fontId="5" fillId="6" borderId="13" xfId="0" applyFont="1" applyFill="1" applyBorder="1" applyAlignment="1">
      <alignment horizontal="left" vertical="top"/>
    </xf>
    <xf numFmtId="0" fontId="5" fillId="6" borderId="0" xfId="0" applyFont="1" applyFill="1" applyAlignment="1">
      <alignment horizontal="left" vertical="top"/>
    </xf>
    <xf numFmtId="0" fontId="5" fillId="6" borderId="9" xfId="0" applyFont="1" applyFill="1" applyBorder="1" applyAlignment="1">
      <alignment horizontal="left" vertical="top"/>
    </xf>
    <xf numFmtId="0" fontId="5" fillId="6" borderId="8" xfId="0" applyFont="1" applyFill="1" applyBorder="1" applyAlignment="1">
      <alignment horizontal="left" vertical="top"/>
    </xf>
    <xf numFmtId="0" fontId="5" fillId="6" borderId="6" xfId="0" applyFont="1" applyFill="1" applyBorder="1" applyAlignment="1">
      <alignment horizontal="left" vertical="top"/>
    </xf>
    <xf numFmtId="0" fontId="5" fillId="6" borderId="22" xfId="0" applyFont="1" applyFill="1" applyBorder="1" applyAlignment="1">
      <alignment horizontal="center" vertical="top"/>
    </xf>
    <xf numFmtId="0" fontId="5" fillId="6" borderId="24" xfId="0" applyFont="1" applyFill="1" applyBorder="1" applyAlignment="1">
      <alignment horizontal="center" vertical="top"/>
    </xf>
    <xf numFmtId="0" fontId="5" fillId="6" borderId="20" xfId="0" applyFont="1" applyFill="1" applyBorder="1" applyAlignment="1">
      <alignment horizontal="center" vertical="top"/>
    </xf>
    <xf numFmtId="0" fontId="5" fillId="6" borderId="21" xfId="0" applyFont="1" applyFill="1" applyBorder="1" applyAlignment="1">
      <alignment horizontal="center" vertical="top"/>
    </xf>
    <xf numFmtId="0" fontId="5" fillId="5" borderId="22" xfId="0" applyFont="1" applyFill="1" applyBorder="1" applyAlignment="1">
      <alignment horizontal="center" vertical="top"/>
    </xf>
    <xf numFmtId="0" fontId="5" fillId="5" borderId="24" xfId="0" applyFont="1" applyFill="1" applyBorder="1" applyAlignment="1">
      <alignment horizontal="center" vertical="top"/>
    </xf>
    <xf numFmtId="0" fontId="5" fillId="6" borderId="18" xfId="0" applyFont="1" applyFill="1" applyBorder="1" applyAlignment="1">
      <alignment horizontal="center" vertical="top"/>
    </xf>
    <xf numFmtId="0" fontId="5" fillId="6" borderId="19" xfId="0" applyFont="1" applyFill="1" applyBorder="1" applyAlignment="1">
      <alignment horizontal="center" vertical="top"/>
    </xf>
    <xf numFmtId="0" fontId="5" fillId="5" borderId="20" xfId="0" applyFont="1" applyFill="1" applyBorder="1" applyAlignment="1">
      <alignment horizontal="center" vertical="top"/>
    </xf>
    <xf numFmtId="0" fontId="5" fillId="5" borderId="21" xfId="0" applyFont="1" applyFill="1" applyBorder="1" applyAlignment="1">
      <alignment horizontal="center" vertical="top"/>
    </xf>
    <xf numFmtId="0" fontId="5" fillId="7" borderId="22" xfId="0" applyFont="1" applyFill="1" applyBorder="1" applyAlignment="1">
      <alignment horizontal="center" vertical="top"/>
    </xf>
    <xf numFmtId="0" fontId="5" fillId="7" borderId="24" xfId="0" applyFont="1" applyFill="1" applyBorder="1" applyAlignment="1">
      <alignment horizontal="center" vertical="top"/>
    </xf>
    <xf numFmtId="0" fontId="5" fillId="5" borderId="18" xfId="0" applyFont="1" applyFill="1" applyBorder="1" applyAlignment="1">
      <alignment horizontal="center" vertical="top"/>
    </xf>
    <xf numFmtId="0" fontId="5" fillId="5" borderId="19" xfId="0" applyFont="1" applyFill="1" applyBorder="1" applyAlignment="1">
      <alignment horizontal="center" vertical="top"/>
    </xf>
    <xf numFmtId="0" fontId="5" fillId="7" borderId="20" xfId="0" applyFont="1" applyFill="1" applyBorder="1" applyAlignment="1">
      <alignment horizontal="center" vertical="top"/>
    </xf>
    <xf numFmtId="0" fontId="5" fillId="7" borderId="21" xfId="0" applyFont="1" applyFill="1" applyBorder="1" applyAlignment="1">
      <alignment horizontal="center" vertical="top"/>
    </xf>
    <xf numFmtId="0" fontId="5" fillId="8" borderId="22" xfId="0" applyFont="1" applyFill="1" applyBorder="1" applyAlignment="1">
      <alignment horizontal="center" vertical="top"/>
    </xf>
    <xf numFmtId="0" fontId="5" fillId="8" borderId="24" xfId="0" applyFont="1" applyFill="1" applyBorder="1" applyAlignment="1">
      <alignment horizontal="center" vertical="top"/>
    </xf>
    <xf numFmtId="0" fontId="5" fillId="7" borderId="18" xfId="0" applyFont="1" applyFill="1" applyBorder="1" applyAlignment="1">
      <alignment horizontal="center" vertical="top"/>
    </xf>
    <xf numFmtId="0" fontId="5" fillId="7" borderId="19" xfId="0" applyFont="1" applyFill="1" applyBorder="1" applyAlignment="1">
      <alignment horizontal="center" vertical="top"/>
    </xf>
    <xf numFmtId="0" fontId="5" fillId="8" borderId="20" xfId="0" applyFont="1" applyFill="1" applyBorder="1" applyAlignment="1">
      <alignment horizontal="center" vertical="top"/>
    </xf>
    <xf numFmtId="0" fontId="5" fillId="8" borderId="21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6" fillId="9" borderId="2" xfId="0" applyFont="1" applyFill="1" applyBorder="1" applyAlignment="1">
      <alignment horizontal="center" vertical="top"/>
    </xf>
    <xf numFmtId="0" fontId="6" fillId="9" borderId="3" xfId="0" applyFont="1" applyFill="1" applyBorder="1" applyAlignment="1">
      <alignment horizontal="center" vertical="top"/>
    </xf>
    <xf numFmtId="0" fontId="6" fillId="9" borderId="4" xfId="0" applyFont="1" applyFill="1" applyBorder="1" applyAlignment="1">
      <alignment horizontal="center" vertical="top"/>
    </xf>
    <xf numFmtId="0" fontId="6" fillId="9" borderId="12" xfId="0" applyFont="1" applyFill="1" applyBorder="1" applyAlignment="1">
      <alignment horizontal="center" vertical="top"/>
    </xf>
    <xf numFmtId="0" fontId="6" fillId="9" borderId="13" xfId="0" applyFont="1" applyFill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center" vertical="top"/>
    </xf>
    <xf numFmtId="0" fontId="5" fillId="4" borderId="11" xfId="0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4" borderId="15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/>
    </xf>
    <xf numFmtId="0" fontId="6" fillId="0" borderId="11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4" borderId="0" xfId="0" applyFont="1" applyFill="1" applyAlignment="1">
      <alignment horizontal="left" vertical="top"/>
    </xf>
    <xf numFmtId="0" fontId="6" fillId="4" borderId="15" xfId="0" applyFont="1" applyFill="1" applyBorder="1" applyAlignment="1">
      <alignment horizontal="left" vertical="top"/>
    </xf>
    <xf numFmtId="0" fontId="6" fillId="4" borderId="12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6" fillId="4" borderId="14" xfId="0" applyFont="1" applyFill="1" applyBorder="1" applyAlignment="1">
      <alignment horizontal="center" vertical="top"/>
    </xf>
    <xf numFmtId="0" fontId="6" fillId="4" borderId="0" xfId="0" applyFont="1" applyFill="1" applyAlignment="1">
      <alignment horizontal="center" vertical="top"/>
    </xf>
    <xf numFmtId="0" fontId="6" fillId="4" borderId="9" xfId="0" applyFont="1" applyFill="1" applyBorder="1" applyAlignment="1">
      <alignment horizontal="center" vertical="top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5" fillId="4" borderId="0" xfId="0" applyFont="1" applyFill="1" applyAlignment="1">
      <alignment horizontal="left" vertical="top" wrapText="1"/>
    </xf>
    <xf numFmtId="0" fontId="3" fillId="9" borderId="10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top"/>
    </xf>
    <xf numFmtId="0" fontId="5" fillId="0" borderId="25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20" xfId="0" applyFont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22" xfId="0" applyFont="1" applyBorder="1" applyAlignment="1">
      <alignment horizontal="right" vertical="top"/>
    </xf>
    <xf numFmtId="0" fontId="5" fillId="0" borderId="23" xfId="0" applyFont="1" applyBorder="1" applyAlignment="1">
      <alignment horizontal="right" vertical="top"/>
    </xf>
    <xf numFmtId="0" fontId="3" fillId="9" borderId="27" xfId="0" applyFont="1" applyFill="1" applyBorder="1" applyAlignment="1">
      <alignment horizontal="center" vertical="top"/>
    </xf>
    <xf numFmtId="0" fontId="3" fillId="9" borderId="28" xfId="0" applyFont="1" applyFill="1" applyBorder="1" applyAlignment="1">
      <alignment horizontal="center" vertical="top"/>
    </xf>
    <xf numFmtId="0" fontId="3" fillId="9" borderId="29" xfId="0" applyFont="1" applyFill="1" applyBorder="1" applyAlignment="1">
      <alignment horizontal="center" vertical="top"/>
    </xf>
    <xf numFmtId="0" fontId="12" fillId="0" borderId="0" xfId="0" applyFont="1" applyAlignment="1">
      <alignment horizontal="center" vertical="top"/>
    </xf>
  </cellXfs>
  <cellStyles count="2">
    <cellStyle name="Normal" xfId="0" builtinId="0"/>
    <cellStyle name="Normal 4" xfId="1" xr:uid="{5A79F07E-2888-4181-9DEA-593BD329D146}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EDEB0"/>
      <color rgb="FFFED190"/>
      <color rgb="FFFF7D7D"/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507998</xdr:colOff>
      <xdr:row>107</xdr:row>
      <xdr:rowOff>173182</xdr:rowOff>
    </xdr:from>
    <xdr:to>
      <xdr:col>4</xdr:col>
      <xdr:colOff>1742</xdr:colOff>
      <xdr:row>112</xdr:row>
      <xdr:rowOff>103910</xdr:rowOff>
    </xdr:to>
    <xdr:pic>
      <xdr:nvPicPr>
        <xdr:cNvPr id="2" name="Picture 1" descr="A logo on a black background&#10;&#10;Description automatically generated">
          <a:extLst>
            <a:ext uri="{FF2B5EF4-FFF2-40B4-BE49-F238E27FC236}">
              <a16:creationId xmlns:a16="http://schemas.microsoft.com/office/drawing/2014/main" id="{6893A242-BD89-F076-87DE-D67B8441B0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00" t="25193" r="12572" b="26306"/>
        <a:stretch/>
      </xdr:blipFill>
      <xdr:spPr>
        <a:xfrm>
          <a:off x="2389907" y="35583091"/>
          <a:ext cx="1802835" cy="1200728"/>
        </a:xfrm>
        <a:prstGeom prst="rect">
          <a:avLst/>
        </a:prstGeom>
      </xdr:spPr>
    </xdr:pic>
    <xdr:clientData/>
  </xdr:twoCellAnchor>
  <xdr:twoCellAnchor editAs="oneCell">
    <xdr:from>
      <xdr:col>4</xdr:col>
      <xdr:colOff>277088</xdr:colOff>
      <xdr:row>107</xdr:row>
      <xdr:rowOff>1</xdr:rowOff>
    </xdr:from>
    <xdr:to>
      <xdr:col>6</xdr:col>
      <xdr:colOff>577271</xdr:colOff>
      <xdr:row>111</xdr:row>
      <xdr:rowOff>224417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86EC86A-76EC-7E63-A5D3-8448BF36E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8088" y="35409910"/>
          <a:ext cx="2205183" cy="12404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ce\Price2003\PRICE40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"/>
      <sheetName val="price40"/>
      <sheetName val="Old price sheet"/>
      <sheetName val="Increase+VAT 7%"/>
      <sheetName val="VAT 10%"/>
      <sheetName val="Sheet1"/>
      <sheetName val="Personal car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9F9D1-BF5C-42F5-B339-D1EFD04FA1B3}">
  <dimension ref="B2:L118"/>
  <sheetViews>
    <sheetView tabSelected="1" topLeftCell="A76" zoomScale="55" zoomScaleNormal="55" workbookViewId="0">
      <selection activeCell="P23" sqref="P23"/>
    </sheetView>
  </sheetViews>
  <sheetFormatPr defaultRowHeight="20" x14ac:dyDescent="0.3"/>
  <cols>
    <col min="1" max="1" width="8.6640625" style="3"/>
    <col min="2" max="2" width="7.25" style="3" customWidth="1"/>
    <col min="3" max="3" width="8.83203125" style="3" customWidth="1"/>
    <col min="4" max="4" width="30.33203125" style="3" customWidth="1"/>
    <col min="5" max="5" width="20.33203125" style="3" customWidth="1"/>
    <col min="6" max="6" width="4.6640625" style="3" customWidth="1"/>
    <col min="7" max="7" width="15.08203125" style="3" customWidth="1"/>
    <col min="8" max="8" width="15.83203125" style="3" customWidth="1"/>
    <col min="9" max="16384" width="8.6640625" style="3"/>
  </cols>
  <sheetData>
    <row r="2" spans="2:12" ht="49" customHeight="1" x14ac:dyDescent="0.3">
      <c r="B2" s="135" t="s">
        <v>0</v>
      </c>
      <c r="C2" s="135"/>
      <c r="D2" s="135"/>
      <c r="E2" s="135"/>
      <c r="F2" s="135"/>
      <c r="G2" s="135"/>
      <c r="H2" s="135"/>
      <c r="I2" s="9"/>
      <c r="J2" s="9"/>
      <c r="K2" s="9"/>
      <c r="L2" s="9"/>
    </row>
    <row r="3" spans="2:12" ht="46.5" customHeight="1" x14ac:dyDescent="0.3">
      <c r="B3" s="4" t="s">
        <v>51</v>
      </c>
      <c r="C3" s="112" t="s">
        <v>66</v>
      </c>
      <c r="D3" s="112"/>
      <c r="E3" s="112"/>
      <c r="F3" s="112"/>
      <c r="G3" s="112"/>
      <c r="H3" s="112"/>
      <c r="I3" s="2"/>
      <c r="J3" s="2"/>
      <c r="K3" s="2"/>
      <c r="L3" s="2"/>
    </row>
    <row r="4" spans="2:12" ht="20.5" thickBot="1" x14ac:dyDescent="0.35"/>
    <row r="5" spans="2:12" ht="20.5" thickBot="1" x14ac:dyDescent="0.35">
      <c r="B5" s="132" t="s">
        <v>52</v>
      </c>
      <c r="C5" s="133"/>
      <c r="D5" s="134"/>
      <c r="E5" s="7"/>
      <c r="F5" s="7"/>
    </row>
    <row r="6" spans="2:12" x14ac:dyDescent="0.3">
      <c r="B6" s="126" t="s">
        <v>1</v>
      </c>
      <c r="C6" s="127"/>
      <c r="D6" s="11"/>
    </row>
    <row r="7" spans="2:12" x14ac:dyDescent="0.3">
      <c r="B7" s="128" t="s">
        <v>2</v>
      </c>
      <c r="C7" s="129"/>
      <c r="D7" s="12"/>
    </row>
    <row r="8" spans="2:12" x14ac:dyDescent="0.3">
      <c r="B8" s="128" t="s">
        <v>3</v>
      </c>
      <c r="C8" s="129"/>
      <c r="D8" s="12"/>
    </row>
    <row r="9" spans="2:12" ht="20.5" thickBot="1" x14ac:dyDescent="0.35">
      <c r="B9" s="130" t="s">
        <v>4</v>
      </c>
      <c r="C9" s="131"/>
      <c r="D9" s="13"/>
    </row>
    <row r="10" spans="2:12" ht="20.5" thickBot="1" x14ac:dyDescent="0.35"/>
    <row r="11" spans="2:12" ht="20.5" thickBot="1" x14ac:dyDescent="0.35">
      <c r="B11" s="117" t="s">
        <v>5</v>
      </c>
      <c r="C11" s="118"/>
      <c r="D11" s="118"/>
      <c r="E11" s="118"/>
      <c r="F11" s="118"/>
      <c r="G11" s="118"/>
      <c r="H11" s="119"/>
    </row>
    <row r="12" spans="2:12" ht="20.5" thickBot="1" x14ac:dyDescent="0.35">
      <c r="B12" s="24" t="s">
        <v>6</v>
      </c>
      <c r="C12" s="122" t="s">
        <v>36</v>
      </c>
      <c r="D12" s="123"/>
      <c r="E12" s="123"/>
      <c r="F12" s="124"/>
      <c r="G12" s="25" t="s">
        <v>34</v>
      </c>
      <c r="H12" s="26" t="s">
        <v>7</v>
      </c>
    </row>
    <row r="13" spans="2:12" x14ac:dyDescent="0.3">
      <c r="B13" s="99">
        <v>1</v>
      </c>
      <c r="C13" s="109" t="s">
        <v>8</v>
      </c>
      <c r="D13" s="125"/>
      <c r="E13" s="125"/>
      <c r="F13" s="125"/>
      <c r="G13" s="107"/>
      <c r="H13" s="96" t="b">
        <f>IF(ISNUMBER(SEARCH("ก.", G13)), 0,
    IF(ISNUMBER(SEARCH("ข.", G13)), 1,
    IF(ISNUMBER(SEARCH("ค.", G13)), 2,
    IF(ISNUMBER(SEARCH("ง.", G13)), 3))))</f>
        <v>0</v>
      </c>
    </row>
    <row r="14" spans="2:12" x14ac:dyDescent="0.3">
      <c r="B14" s="99"/>
      <c r="C14" s="5" t="s">
        <v>30</v>
      </c>
      <c r="D14" s="102" t="s">
        <v>9</v>
      </c>
      <c r="E14" s="102"/>
      <c r="F14" s="102"/>
      <c r="G14" s="107"/>
      <c r="H14" s="97"/>
    </row>
    <row r="15" spans="2:12" x14ac:dyDescent="0.3">
      <c r="B15" s="99"/>
      <c r="C15" s="5" t="s">
        <v>31</v>
      </c>
      <c r="D15" s="102" t="s">
        <v>10</v>
      </c>
      <c r="E15" s="102"/>
      <c r="F15" s="102"/>
      <c r="G15" s="107"/>
      <c r="H15" s="97"/>
    </row>
    <row r="16" spans="2:12" x14ac:dyDescent="0.3">
      <c r="B16" s="99"/>
      <c r="C16" s="5" t="s">
        <v>32</v>
      </c>
      <c r="D16" s="102" t="s">
        <v>11</v>
      </c>
      <c r="E16" s="102"/>
      <c r="F16" s="102"/>
      <c r="G16" s="107"/>
      <c r="H16" s="97"/>
    </row>
    <row r="17" spans="2:8" ht="20.5" thickBot="1" x14ac:dyDescent="0.35">
      <c r="B17" s="100"/>
      <c r="C17" s="6" t="s">
        <v>33</v>
      </c>
      <c r="D17" s="103" t="s">
        <v>12</v>
      </c>
      <c r="E17" s="103"/>
      <c r="F17" s="103"/>
      <c r="G17" s="108"/>
      <c r="H17" s="97"/>
    </row>
    <row r="18" spans="2:8" ht="20.5" thickBot="1" x14ac:dyDescent="0.35">
      <c r="B18" s="27">
        <v>2</v>
      </c>
      <c r="C18" s="120" t="s">
        <v>35</v>
      </c>
      <c r="D18" s="120"/>
      <c r="E18" s="120"/>
      <c r="F18" s="120"/>
      <c r="G18" s="10" t="e">
        <f>ROUND(D9/((D8*0.01)*(D8*0.01)),0)</f>
        <v>#DIV/0!</v>
      </c>
      <c r="H18" s="8" t="e">
        <f>IF(AND(G18&gt;=10.5, G18&lt;=22.9), 0,
IF(AND(G18&gt;=23, G18&lt;=24.9), 1,
IF(AND(G18&gt;=25, G18&lt;=26.9), 2)))</f>
        <v>#DIV/0!</v>
      </c>
    </row>
    <row r="19" spans="2:8" ht="62" customHeight="1" x14ac:dyDescent="0.3">
      <c r="B19" s="101">
        <v>3</v>
      </c>
      <c r="C19" s="104" t="s">
        <v>53</v>
      </c>
      <c r="D19" s="104"/>
      <c r="E19" s="104"/>
      <c r="F19" s="104"/>
      <c r="G19" s="106"/>
      <c r="H19" s="96" t="b">
        <f>IF(ISNUMBER(SEARCH("ก.",G19)),0,
IF(ISNUMBER(SEARCH("ข.",G19)),2))</f>
        <v>0</v>
      </c>
    </row>
    <row r="20" spans="2:8" x14ac:dyDescent="0.3">
      <c r="B20" s="99"/>
      <c r="C20" s="5" t="s">
        <v>30</v>
      </c>
      <c r="D20" s="102" t="s">
        <v>13</v>
      </c>
      <c r="E20" s="102"/>
      <c r="F20" s="102"/>
      <c r="G20" s="107"/>
      <c r="H20" s="97"/>
    </row>
    <row r="21" spans="2:8" ht="20.5" thickBot="1" x14ac:dyDescent="0.35">
      <c r="B21" s="100"/>
      <c r="C21" s="6" t="s">
        <v>31</v>
      </c>
      <c r="D21" s="103" t="s">
        <v>14</v>
      </c>
      <c r="E21" s="103"/>
      <c r="F21" s="103"/>
      <c r="G21" s="108"/>
      <c r="H21" s="98"/>
    </row>
    <row r="22" spans="2:8" x14ac:dyDescent="0.3">
      <c r="B22" s="101">
        <v>4</v>
      </c>
      <c r="C22" s="111" t="s">
        <v>15</v>
      </c>
      <c r="D22" s="110"/>
      <c r="E22" s="110"/>
      <c r="F22" s="110"/>
      <c r="G22" s="106"/>
      <c r="H22" s="96" t="b">
        <f>IF(ISNUMBER(SEARCH("ก.",G22)),0,
IF(ISNUMBER(SEARCH("ข.",G22)),1,
IF(ISNUMBER(SEARCH("ค.",G22)),2)))</f>
        <v>0</v>
      </c>
    </row>
    <row r="23" spans="2:8" ht="69" customHeight="1" x14ac:dyDescent="0.3">
      <c r="B23" s="99"/>
      <c r="C23" s="29" t="s">
        <v>45</v>
      </c>
      <c r="D23" s="121" t="s">
        <v>46</v>
      </c>
      <c r="E23" s="121"/>
      <c r="F23" s="121"/>
      <c r="G23" s="107"/>
      <c r="H23" s="97"/>
    </row>
    <row r="24" spans="2:8" x14ac:dyDescent="0.3">
      <c r="B24" s="99"/>
      <c r="C24" s="29" t="s">
        <v>47</v>
      </c>
      <c r="D24" s="32" t="s">
        <v>48</v>
      </c>
      <c r="E24" s="33"/>
      <c r="F24" s="30"/>
      <c r="G24" s="107"/>
      <c r="H24" s="97"/>
    </row>
    <row r="25" spans="2:8" x14ac:dyDescent="0.3">
      <c r="B25" s="99"/>
      <c r="C25" s="31"/>
      <c r="D25" s="32" t="s">
        <v>49</v>
      </c>
      <c r="E25" s="33"/>
      <c r="F25" s="30"/>
      <c r="G25" s="107"/>
      <c r="H25" s="97"/>
    </row>
    <row r="26" spans="2:8" x14ac:dyDescent="0.3">
      <c r="B26" s="99"/>
      <c r="C26" s="29" t="s">
        <v>50</v>
      </c>
      <c r="D26" s="32" t="s">
        <v>54</v>
      </c>
      <c r="E26" s="34" t="e">
        <f>ROUND(E24/E25,2)</f>
        <v>#DIV/0!</v>
      </c>
      <c r="F26" s="28"/>
      <c r="G26" s="107"/>
      <c r="H26" s="97"/>
    </row>
    <row r="27" spans="2:8" x14ac:dyDescent="0.3">
      <c r="B27" s="99"/>
      <c r="C27" s="114" t="s">
        <v>55</v>
      </c>
      <c r="D27" s="115"/>
      <c r="E27" s="115"/>
      <c r="F27" s="116"/>
      <c r="G27" s="107"/>
      <c r="H27" s="97"/>
    </row>
    <row r="28" spans="2:8" ht="40" customHeight="1" x14ac:dyDescent="0.3">
      <c r="B28" s="99"/>
      <c r="C28" s="5" t="s">
        <v>30</v>
      </c>
      <c r="D28" s="112" t="s">
        <v>37</v>
      </c>
      <c r="E28" s="112"/>
      <c r="F28" s="112"/>
      <c r="G28" s="107"/>
      <c r="H28" s="97"/>
    </row>
    <row r="29" spans="2:8" ht="40" customHeight="1" x14ac:dyDescent="0.3">
      <c r="B29" s="99"/>
      <c r="C29" s="5" t="s">
        <v>31</v>
      </c>
      <c r="D29" s="112" t="s">
        <v>38</v>
      </c>
      <c r="E29" s="112"/>
      <c r="F29" s="112"/>
      <c r="G29" s="107"/>
      <c r="H29" s="97"/>
    </row>
    <row r="30" spans="2:8" ht="40.5" customHeight="1" thickBot="1" x14ac:dyDescent="0.35">
      <c r="B30" s="100"/>
      <c r="C30" s="6" t="s">
        <v>32</v>
      </c>
      <c r="D30" s="113" t="s">
        <v>39</v>
      </c>
      <c r="E30" s="113"/>
      <c r="F30" s="113"/>
      <c r="G30" s="108"/>
      <c r="H30" s="98"/>
    </row>
    <row r="31" spans="2:8" x14ac:dyDescent="0.3">
      <c r="B31" s="101">
        <v>5</v>
      </c>
      <c r="C31" s="110" t="s">
        <v>16</v>
      </c>
      <c r="D31" s="110"/>
      <c r="E31" s="110"/>
      <c r="F31" s="110"/>
      <c r="G31" s="106"/>
      <c r="H31" s="96" t="b">
        <f>IF(ISNUMBER(SEARCH("ก.", G31)), 0,
    IF(ISNUMBER(SEARCH("ข.", G31)), 1,
    IF(ISNUMBER(SEARCH("ค.", G31)), 2,
    IF(ISNUMBER(SEARCH("ง.", G31)), 3))))</f>
        <v>0</v>
      </c>
    </row>
    <row r="32" spans="2:8" ht="60" customHeight="1" x14ac:dyDescent="0.3">
      <c r="B32" s="99"/>
      <c r="C32" s="5" t="s">
        <v>30</v>
      </c>
      <c r="D32" s="112" t="s">
        <v>60</v>
      </c>
      <c r="E32" s="112"/>
      <c r="F32" s="112"/>
      <c r="G32" s="107"/>
      <c r="H32" s="97"/>
    </row>
    <row r="33" spans="2:8" ht="60" customHeight="1" x14ac:dyDescent="0.3">
      <c r="B33" s="99"/>
      <c r="C33" s="5" t="s">
        <v>31</v>
      </c>
      <c r="D33" s="112" t="s">
        <v>61</v>
      </c>
      <c r="E33" s="112"/>
      <c r="F33" s="112"/>
      <c r="G33" s="107"/>
      <c r="H33" s="97"/>
    </row>
    <row r="34" spans="2:8" ht="60" customHeight="1" x14ac:dyDescent="0.3">
      <c r="B34" s="99"/>
      <c r="C34" s="5" t="s">
        <v>32</v>
      </c>
      <c r="D34" s="112" t="s">
        <v>62</v>
      </c>
      <c r="E34" s="112"/>
      <c r="F34" s="112"/>
      <c r="G34" s="107"/>
      <c r="H34" s="97"/>
    </row>
    <row r="35" spans="2:8" ht="60" customHeight="1" thickBot="1" x14ac:dyDescent="0.35">
      <c r="B35" s="100"/>
      <c r="C35" s="6" t="s">
        <v>33</v>
      </c>
      <c r="D35" s="113" t="s">
        <v>63</v>
      </c>
      <c r="E35" s="113"/>
      <c r="F35" s="113"/>
      <c r="G35" s="108"/>
      <c r="H35" s="98"/>
    </row>
    <row r="36" spans="2:8" x14ac:dyDescent="0.3">
      <c r="B36" s="101">
        <v>6</v>
      </c>
      <c r="C36" s="110" t="s">
        <v>17</v>
      </c>
      <c r="D36" s="110"/>
      <c r="E36" s="110"/>
      <c r="F36" s="110"/>
      <c r="G36" s="106"/>
      <c r="H36" s="96" t="b">
        <f>IF(ISNUMBER(SEARCH("ก.",G36)),0,
IF(ISNUMBER(SEARCH("ข.",G36)),1,
IF(ISNUMBER(SEARCH("ค.",G36)),2)))</f>
        <v>0</v>
      </c>
    </row>
    <row r="37" spans="2:8" x14ac:dyDescent="0.3">
      <c r="B37" s="99"/>
      <c r="C37" s="5" t="s">
        <v>30</v>
      </c>
      <c r="D37" s="102" t="s">
        <v>40</v>
      </c>
      <c r="E37" s="102"/>
      <c r="F37" s="102"/>
      <c r="G37" s="107"/>
      <c r="H37" s="97"/>
    </row>
    <row r="38" spans="2:8" x14ac:dyDescent="0.3">
      <c r="B38" s="99"/>
      <c r="C38" s="5" t="s">
        <v>31</v>
      </c>
      <c r="D38" s="102" t="s">
        <v>41</v>
      </c>
      <c r="E38" s="102"/>
      <c r="F38" s="102"/>
      <c r="G38" s="107"/>
      <c r="H38" s="97"/>
    </row>
    <row r="39" spans="2:8" ht="20.5" thickBot="1" x14ac:dyDescent="0.35">
      <c r="B39" s="100"/>
      <c r="C39" s="6" t="s">
        <v>32</v>
      </c>
      <c r="D39" s="103" t="s">
        <v>18</v>
      </c>
      <c r="E39" s="103"/>
      <c r="F39" s="103"/>
      <c r="G39" s="108"/>
      <c r="H39" s="98"/>
    </row>
    <row r="40" spans="2:8" x14ac:dyDescent="0.3">
      <c r="B40" s="101">
        <v>7</v>
      </c>
      <c r="C40" s="110" t="s">
        <v>42</v>
      </c>
      <c r="D40" s="110"/>
      <c r="E40" s="110"/>
      <c r="F40" s="110"/>
      <c r="G40" s="106"/>
      <c r="H40" s="96" t="b">
        <f>IF(ISNUMBER(SEARCH("ก.",G40)),0,
IF(ISNUMBER(SEARCH("ข.",G40)),1,
IF(ISNUMBER(SEARCH("ค.",G40)),2)))</f>
        <v>0</v>
      </c>
    </row>
    <row r="41" spans="2:8" x14ac:dyDescent="0.3">
      <c r="B41" s="99"/>
      <c r="C41" s="5" t="s">
        <v>30</v>
      </c>
      <c r="D41" s="102" t="s">
        <v>19</v>
      </c>
      <c r="E41" s="102"/>
      <c r="F41" s="102"/>
      <c r="G41" s="107"/>
      <c r="H41" s="97"/>
    </row>
    <row r="42" spans="2:8" x14ac:dyDescent="0.3">
      <c r="B42" s="99"/>
      <c r="C42" s="5" t="s">
        <v>31</v>
      </c>
      <c r="D42" s="102" t="s">
        <v>20</v>
      </c>
      <c r="E42" s="102"/>
      <c r="F42" s="102"/>
      <c r="G42" s="107"/>
      <c r="H42" s="97"/>
    </row>
    <row r="43" spans="2:8" ht="20.5" thickBot="1" x14ac:dyDescent="0.35">
      <c r="B43" s="100"/>
      <c r="C43" s="6" t="s">
        <v>32</v>
      </c>
      <c r="D43" s="103" t="s">
        <v>21</v>
      </c>
      <c r="E43" s="103"/>
      <c r="F43" s="103"/>
      <c r="G43" s="108"/>
      <c r="H43" s="98"/>
    </row>
    <row r="44" spans="2:8" x14ac:dyDescent="0.3">
      <c r="B44" s="101">
        <v>8</v>
      </c>
      <c r="C44" s="110" t="s">
        <v>43</v>
      </c>
      <c r="D44" s="110"/>
      <c r="E44" s="110"/>
      <c r="F44" s="110"/>
      <c r="G44" s="106"/>
      <c r="H44" s="96" t="b">
        <f>IF(ISNUMBER(SEARCH("ก.",G44)),0,
IF(ISNUMBER(SEARCH("ข.",G44)),2))</f>
        <v>0</v>
      </c>
    </row>
    <row r="45" spans="2:8" x14ac:dyDescent="0.3">
      <c r="B45" s="99"/>
      <c r="C45" s="5" t="s">
        <v>30</v>
      </c>
      <c r="D45" s="102" t="s">
        <v>44</v>
      </c>
      <c r="E45" s="102"/>
      <c r="F45" s="102"/>
      <c r="G45" s="107"/>
      <c r="H45" s="97"/>
    </row>
    <row r="46" spans="2:8" ht="24" customHeight="1" thickBot="1" x14ac:dyDescent="0.35">
      <c r="B46" s="100"/>
      <c r="C46" s="6" t="s">
        <v>31</v>
      </c>
      <c r="D46" s="113" t="s">
        <v>22</v>
      </c>
      <c r="E46" s="113"/>
      <c r="F46" s="113"/>
      <c r="G46" s="108"/>
      <c r="H46" s="98"/>
    </row>
    <row r="47" spans="2:8" x14ac:dyDescent="0.3">
      <c r="B47" s="101">
        <v>9</v>
      </c>
      <c r="C47" s="111" t="s">
        <v>23</v>
      </c>
      <c r="D47" s="110"/>
      <c r="E47" s="110"/>
      <c r="F47" s="110"/>
      <c r="G47" s="106"/>
      <c r="H47" s="96" t="b">
        <f>IF(ISNUMBER(SEARCH("ก.",G47)),0,
IF(ISNUMBER(SEARCH("ข.",G47)),1,
IF(ISNUMBER(SEARCH("ค.",G47)),2)))</f>
        <v>0</v>
      </c>
    </row>
    <row r="48" spans="2:8" ht="41.5" customHeight="1" x14ac:dyDescent="0.3">
      <c r="B48" s="99"/>
      <c r="C48" s="5" t="s">
        <v>30</v>
      </c>
      <c r="D48" s="112" t="s">
        <v>56</v>
      </c>
      <c r="E48" s="112"/>
      <c r="F48" s="112"/>
      <c r="G48" s="107"/>
      <c r="H48" s="97"/>
    </row>
    <row r="49" spans="2:8" ht="43" customHeight="1" x14ac:dyDescent="0.3">
      <c r="B49" s="99"/>
      <c r="C49" s="5" t="s">
        <v>31</v>
      </c>
      <c r="D49" s="112" t="s">
        <v>57</v>
      </c>
      <c r="E49" s="112"/>
      <c r="F49" s="112"/>
      <c r="G49" s="107"/>
      <c r="H49" s="97"/>
    </row>
    <row r="50" spans="2:8" ht="41.5" customHeight="1" thickBot="1" x14ac:dyDescent="0.35">
      <c r="B50" s="100"/>
      <c r="C50" s="6" t="s">
        <v>32</v>
      </c>
      <c r="D50" s="113" t="s">
        <v>58</v>
      </c>
      <c r="E50" s="113"/>
      <c r="F50" s="113"/>
      <c r="G50" s="108"/>
      <c r="H50" s="98"/>
    </row>
    <row r="51" spans="2:8" ht="64.5" customHeight="1" x14ac:dyDescent="0.3">
      <c r="B51" s="101">
        <v>10</v>
      </c>
      <c r="C51" s="104" t="s">
        <v>59</v>
      </c>
      <c r="D51" s="104"/>
      <c r="E51" s="104"/>
      <c r="F51" s="104"/>
      <c r="G51" s="106"/>
      <c r="H51" s="96" t="b">
        <f>IF(ISNUMBER(SEARCH("ก.",G51)),0,
IF(ISNUMBER(SEARCH("ข.",G51)),2))</f>
        <v>0</v>
      </c>
    </row>
    <row r="52" spans="2:8" x14ac:dyDescent="0.3">
      <c r="B52" s="99"/>
      <c r="C52" s="5" t="s">
        <v>30</v>
      </c>
      <c r="D52" s="102" t="s">
        <v>14</v>
      </c>
      <c r="E52" s="102"/>
      <c r="F52" s="102"/>
      <c r="G52" s="107"/>
      <c r="H52" s="97"/>
    </row>
    <row r="53" spans="2:8" ht="20.5" thickBot="1" x14ac:dyDescent="0.35">
      <c r="B53" s="100"/>
      <c r="C53" s="6" t="s">
        <v>31</v>
      </c>
      <c r="D53" s="103" t="s">
        <v>13</v>
      </c>
      <c r="E53" s="103"/>
      <c r="F53" s="103"/>
      <c r="G53" s="108"/>
      <c r="H53" s="98"/>
    </row>
    <row r="54" spans="2:8" x14ac:dyDescent="0.3">
      <c r="B54" s="101">
        <v>11</v>
      </c>
      <c r="C54" s="110" t="s">
        <v>24</v>
      </c>
      <c r="D54" s="110"/>
      <c r="E54" s="110"/>
      <c r="F54" s="110"/>
      <c r="G54" s="106"/>
      <c r="H54" s="96" t="b">
        <f>IF(ISNUMBER(SEARCH("ก.",G54)),0,
IF(ISNUMBER(SEARCH("ข.",G54)),1,
IF(ISNUMBER(SEARCH("ค.",G54)),2)))</f>
        <v>0</v>
      </c>
    </row>
    <row r="55" spans="2:8" x14ac:dyDescent="0.3">
      <c r="B55" s="99"/>
      <c r="C55" s="5" t="s">
        <v>30</v>
      </c>
      <c r="D55" s="102" t="s">
        <v>25</v>
      </c>
      <c r="E55" s="102"/>
      <c r="F55" s="102"/>
      <c r="G55" s="107"/>
      <c r="H55" s="97"/>
    </row>
    <row r="56" spans="2:8" x14ac:dyDescent="0.3">
      <c r="B56" s="99"/>
      <c r="C56" s="5" t="s">
        <v>31</v>
      </c>
      <c r="D56" s="102" t="s">
        <v>26</v>
      </c>
      <c r="E56" s="102"/>
      <c r="F56" s="102"/>
      <c r="G56" s="107"/>
      <c r="H56" s="97"/>
    </row>
    <row r="57" spans="2:8" ht="20.5" thickBot="1" x14ac:dyDescent="0.35">
      <c r="B57" s="100"/>
      <c r="C57" s="6" t="s">
        <v>32</v>
      </c>
      <c r="D57" s="103" t="s">
        <v>27</v>
      </c>
      <c r="E57" s="103"/>
      <c r="F57" s="103"/>
      <c r="G57" s="108"/>
      <c r="H57" s="98"/>
    </row>
    <row r="58" spans="2:8" ht="17.5" customHeight="1" x14ac:dyDescent="0.3">
      <c r="B58" s="101">
        <v>12</v>
      </c>
      <c r="C58" s="110" t="s">
        <v>28</v>
      </c>
      <c r="D58" s="110"/>
      <c r="E58" s="110"/>
      <c r="F58" s="110"/>
      <c r="G58" s="106"/>
      <c r="H58" s="96" t="b">
        <f>IF(ISNUMBER(SEARCH("ก.",G12)),0,
IF(ISNUMBER(SEARCH("ข.",G12)),2))</f>
        <v>0</v>
      </c>
    </row>
    <row r="59" spans="2:8" x14ac:dyDescent="0.3">
      <c r="B59" s="99"/>
      <c r="C59" s="5" t="s">
        <v>30</v>
      </c>
      <c r="D59" s="102" t="s">
        <v>13</v>
      </c>
      <c r="E59" s="102"/>
      <c r="F59" s="102"/>
      <c r="G59" s="107"/>
      <c r="H59" s="97"/>
    </row>
    <row r="60" spans="2:8" ht="20.5" thickBot="1" x14ac:dyDescent="0.35">
      <c r="B60" s="100"/>
      <c r="C60" s="6" t="s">
        <v>31</v>
      </c>
      <c r="D60" s="103" t="s">
        <v>14</v>
      </c>
      <c r="E60" s="103"/>
      <c r="F60" s="103"/>
      <c r="G60" s="108"/>
      <c r="H60" s="98"/>
    </row>
    <row r="61" spans="2:8" ht="40" customHeight="1" x14ac:dyDescent="0.3">
      <c r="B61" s="101">
        <v>13</v>
      </c>
      <c r="C61" s="104" t="s">
        <v>65</v>
      </c>
      <c r="D61" s="105"/>
      <c r="E61" s="105"/>
      <c r="F61" s="105"/>
      <c r="G61" s="106"/>
      <c r="H61" s="96" t="b">
        <f>IF(ISNUMBER(SEARCH("ก.",G61)),0,
IF(ISNUMBER(SEARCH("ข.",G61)),2))</f>
        <v>0</v>
      </c>
    </row>
    <row r="62" spans="2:8" x14ac:dyDescent="0.3">
      <c r="B62" s="99"/>
      <c r="C62" s="5" t="s">
        <v>30</v>
      </c>
      <c r="D62" s="102" t="s">
        <v>13</v>
      </c>
      <c r="E62" s="102"/>
      <c r="F62" s="102"/>
      <c r="G62" s="107"/>
      <c r="H62" s="97"/>
    </row>
    <row r="63" spans="2:8" ht="20.5" thickBot="1" x14ac:dyDescent="0.35">
      <c r="B63" s="100"/>
      <c r="C63" s="6" t="s">
        <v>31</v>
      </c>
      <c r="D63" s="103" t="s">
        <v>14</v>
      </c>
      <c r="E63" s="103"/>
      <c r="F63" s="103"/>
      <c r="G63" s="108"/>
      <c r="H63" s="98"/>
    </row>
    <row r="64" spans="2:8" ht="40" customHeight="1" x14ac:dyDescent="0.3">
      <c r="B64" s="101">
        <v>14</v>
      </c>
      <c r="C64" s="104" t="s">
        <v>64</v>
      </c>
      <c r="D64" s="105"/>
      <c r="E64" s="105"/>
      <c r="F64" s="105"/>
      <c r="G64" s="106"/>
      <c r="H64" s="96" t="b">
        <f>IF(ISNUMBER(SEARCH("ก.",G64)),0,
IF(ISNUMBER(SEARCH("ข.",G64)),2))</f>
        <v>0</v>
      </c>
    </row>
    <row r="65" spans="2:8" x14ac:dyDescent="0.3">
      <c r="B65" s="99"/>
      <c r="C65" s="5" t="s">
        <v>30</v>
      </c>
      <c r="D65" s="102" t="s">
        <v>13</v>
      </c>
      <c r="E65" s="102"/>
      <c r="F65" s="102"/>
      <c r="G65" s="107"/>
      <c r="H65" s="97"/>
    </row>
    <row r="66" spans="2:8" ht="20.5" thickBot="1" x14ac:dyDescent="0.35">
      <c r="B66" s="100"/>
      <c r="C66" s="6" t="s">
        <v>31</v>
      </c>
      <c r="D66" s="103" t="s">
        <v>14</v>
      </c>
      <c r="E66" s="103"/>
      <c r="F66" s="103"/>
      <c r="G66" s="108"/>
      <c r="H66" s="98"/>
    </row>
    <row r="67" spans="2:8" x14ac:dyDescent="0.3">
      <c r="B67" s="99">
        <v>15</v>
      </c>
      <c r="C67" s="109" t="s">
        <v>29</v>
      </c>
      <c r="D67" s="109"/>
      <c r="E67" s="109"/>
      <c r="F67" s="109"/>
      <c r="G67" s="107"/>
      <c r="H67" s="97" t="b">
        <f>IF(ISNUMBER(SEARCH("ก.",G67)),0,
IF(ISNUMBER(SEARCH("ข.",G67)),2))</f>
        <v>0</v>
      </c>
    </row>
    <row r="68" spans="2:8" x14ac:dyDescent="0.3">
      <c r="B68" s="99"/>
      <c r="C68" s="5" t="s">
        <v>30</v>
      </c>
      <c r="D68" s="102" t="s">
        <v>13</v>
      </c>
      <c r="E68" s="102"/>
      <c r="F68" s="102"/>
      <c r="G68" s="107"/>
      <c r="H68" s="97"/>
    </row>
    <row r="69" spans="2:8" ht="20.5" thickBot="1" x14ac:dyDescent="0.35">
      <c r="B69" s="100"/>
      <c r="C69" s="6" t="s">
        <v>31</v>
      </c>
      <c r="D69" s="103" t="s">
        <v>14</v>
      </c>
      <c r="E69" s="103"/>
      <c r="F69" s="103"/>
      <c r="G69" s="108"/>
      <c r="H69" s="98"/>
    </row>
    <row r="70" spans="2:8" ht="23" thickBot="1" x14ac:dyDescent="0.35">
      <c r="B70" s="88" t="s">
        <v>69</v>
      </c>
      <c r="C70" s="89"/>
      <c r="D70" s="89"/>
      <c r="E70" s="89"/>
      <c r="F70" s="89"/>
      <c r="G70" s="90"/>
      <c r="H70" s="10" t="e">
        <f>SUM(H13:H69)</f>
        <v>#DIV/0!</v>
      </c>
    </row>
    <row r="71" spans="2:8" ht="20.5" thickBot="1" x14ac:dyDescent="0.35"/>
    <row r="72" spans="2:8" ht="20.5" thickBot="1" x14ac:dyDescent="0.35">
      <c r="B72" s="91" t="s">
        <v>67</v>
      </c>
      <c r="C72" s="92"/>
      <c r="D72" s="92"/>
      <c r="E72" s="92"/>
      <c r="F72" s="92"/>
      <c r="G72" s="92"/>
      <c r="H72" s="93"/>
    </row>
    <row r="73" spans="2:8" ht="20.5" thickBot="1" x14ac:dyDescent="0.35">
      <c r="B73" s="94" t="s">
        <v>68</v>
      </c>
      <c r="C73" s="95"/>
      <c r="D73" s="92" t="s">
        <v>70</v>
      </c>
      <c r="E73" s="92"/>
      <c r="F73" s="92"/>
      <c r="G73" s="92"/>
      <c r="H73" s="93"/>
    </row>
    <row r="74" spans="2:8" x14ac:dyDescent="0.3">
      <c r="B74" s="86">
        <v>1</v>
      </c>
      <c r="C74" s="87"/>
      <c r="D74" s="38" t="s">
        <v>77</v>
      </c>
      <c r="E74" s="39"/>
      <c r="F74" s="39"/>
      <c r="G74" s="39"/>
      <c r="H74" s="40"/>
    </row>
    <row r="75" spans="2:8" x14ac:dyDescent="0.3">
      <c r="B75" s="86">
        <v>2</v>
      </c>
      <c r="C75" s="87"/>
      <c r="D75" s="41"/>
      <c r="E75" s="41"/>
      <c r="F75" s="41"/>
      <c r="G75" s="41"/>
      <c r="H75" s="42"/>
    </row>
    <row r="76" spans="2:8" x14ac:dyDescent="0.3">
      <c r="B76" s="86">
        <v>3</v>
      </c>
      <c r="C76" s="87"/>
      <c r="D76" s="41"/>
      <c r="E76" s="41"/>
      <c r="F76" s="41"/>
      <c r="G76" s="41"/>
      <c r="H76" s="42"/>
    </row>
    <row r="77" spans="2:8" x14ac:dyDescent="0.3">
      <c r="B77" s="86">
        <v>4</v>
      </c>
      <c r="C77" s="87"/>
      <c r="D77" s="41"/>
      <c r="E77" s="41"/>
      <c r="F77" s="41"/>
      <c r="G77" s="41"/>
      <c r="H77" s="42"/>
    </row>
    <row r="78" spans="2:8" x14ac:dyDescent="0.3">
      <c r="B78" s="86">
        <v>5</v>
      </c>
      <c r="C78" s="87"/>
      <c r="D78" s="41"/>
      <c r="E78" s="41"/>
      <c r="F78" s="41"/>
      <c r="G78" s="41"/>
      <c r="H78" s="42"/>
    </row>
    <row r="79" spans="2:8" x14ac:dyDescent="0.3">
      <c r="B79" s="86">
        <v>6</v>
      </c>
      <c r="C79" s="87"/>
      <c r="D79" s="41"/>
      <c r="E79" s="41"/>
      <c r="F79" s="41"/>
      <c r="G79" s="41"/>
      <c r="H79" s="42"/>
    </row>
    <row r="80" spans="2:8" x14ac:dyDescent="0.3">
      <c r="B80" s="86">
        <v>7</v>
      </c>
      <c r="C80" s="87"/>
      <c r="D80" s="41"/>
      <c r="E80" s="41"/>
      <c r="F80" s="41"/>
      <c r="G80" s="41"/>
      <c r="H80" s="42"/>
    </row>
    <row r="81" spans="2:8" ht="20.5" thickBot="1" x14ac:dyDescent="0.35">
      <c r="B81" s="82">
        <v>8</v>
      </c>
      <c r="C81" s="83"/>
      <c r="D81" s="43"/>
      <c r="E81" s="43"/>
      <c r="F81" s="43"/>
      <c r="G81" s="43"/>
      <c r="H81" s="44"/>
    </row>
    <row r="82" spans="2:8" x14ac:dyDescent="0.3">
      <c r="B82" s="84">
        <v>9</v>
      </c>
      <c r="C82" s="85"/>
      <c r="D82" s="45" t="s">
        <v>78</v>
      </c>
      <c r="E82" s="46"/>
      <c r="F82" s="46"/>
      <c r="G82" s="46"/>
      <c r="H82" s="47"/>
    </row>
    <row r="83" spans="2:8" x14ac:dyDescent="0.3">
      <c r="B83" s="80">
        <v>10</v>
      </c>
      <c r="C83" s="81"/>
      <c r="D83" s="48"/>
      <c r="E83" s="48"/>
      <c r="F83" s="48"/>
      <c r="G83" s="48"/>
      <c r="H83" s="49"/>
    </row>
    <row r="84" spans="2:8" x14ac:dyDescent="0.3">
      <c r="B84" s="80">
        <v>11</v>
      </c>
      <c r="C84" s="81"/>
      <c r="D84" s="48"/>
      <c r="E84" s="48"/>
      <c r="F84" s="48"/>
      <c r="G84" s="48"/>
      <c r="H84" s="49"/>
    </row>
    <row r="85" spans="2:8" x14ac:dyDescent="0.3">
      <c r="B85" s="80">
        <v>12</v>
      </c>
      <c r="C85" s="81"/>
      <c r="D85" s="48"/>
      <c r="E85" s="48"/>
      <c r="F85" s="48"/>
      <c r="G85" s="48"/>
      <c r="H85" s="49"/>
    </row>
    <row r="86" spans="2:8" x14ac:dyDescent="0.3">
      <c r="B86" s="80">
        <v>13</v>
      </c>
      <c r="C86" s="81"/>
      <c r="D86" s="48"/>
      <c r="E86" s="48"/>
      <c r="F86" s="48"/>
      <c r="G86" s="48"/>
      <c r="H86" s="49"/>
    </row>
    <row r="87" spans="2:8" x14ac:dyDescent="0.3">
      <c r="B87" s="80">
        <v>14</v>
      </c>
      <c r="C87" s="81"/>
      <c r="D87" s="48"/>
      <c r="E87" s="48"/>
      <c r="F87" s="48"/>
      <c r="G87" s="48"/>
      <c r="H87" s="49"/>
    </row>
    <row r="88" spans="2:8" x14ac:dyDescent="0.3">
      <c r="B88" s="80">
        <v>15</v>
      </c>
      <c r="C88" s="81"/>
      <c r="D88" s="48"/>
      <c r="E88" s="48"/>
      <c r="F88" s="48"/>
      <c r="G88" s="48"/>
      <c r="H88" s="49"/>
    </row>
    <row r="89" spans="2:8" x14ac:dyDescent="0.3">
      <c r="B89" s="80">
        <v>16</v>
      </c>
      <c r="C89" s="81"/>
      <c r="D89" s="48"/>
      <c r="E89" s="48"/>
      <c r="F89" s="48"/>
      <c r="G89" s="48"/>
      <c r="H89" s="49"/>
    </row>
    <row r="90" spans="2:8" ht="20.5" thickBot="1" x14ac:dyDescent="0.35">
      <c r="B90" s="76">
        <v>17</v>
      </c>
      <c r="C90" s="77"/>
      <c r="D90" s="50"/>
      <c r="E90" s="50"/>
      <c r="F90" s="50"/>
      <c r="G90" s="50"/>
      <c r="H90" s="51"/>
    </row>
    <row r="91" spans="2:8" x14ac:dyDescent="0.3">
      <c r="B91" s="78">
        <v>18</v>
      </c>
      <c r="C91" s="79"/>
      <c r="D91" s="52" t="s">
        <v>79</v>
      </c>
      <c r="E91" s="53"/>
      <c r="F91" s="53"/>
      <c r="G91" s="53"/>
      <c r="H91" s="54"/>
    </row>
    <row r="92" spans="2:8" x14ac:dyDescent="0.3">
      <c r="B92" s="74">
        <v>19</v>
      </c>
      <c r="C92" s="75"/>
      <c r="D92" s="55"/>
      <c r="E92" s="55"/>
      <c r="F92" s="55"/>
      <c r="G92" s="55"/>
      <c r="H92" s="56"/>
    </row>
    <row r="93" spans="2:8" x14ac:dyDescent="0.3">
      <c r="B93" s="74">
        <v>20</v>
      </c>
      <c r="C93" s="75"/>
      <c r="D93" s="55"/>
      <c r="E93" s="55"/>
      <c r="F93" s="55"/>
      <c r="G93" s="55"/>
      <c r="H93" s="56"/>
    </row>
    <row r="94" spans="2:8" x14ac:dyDescent="0.3">
      <c r="B94" s="74">
        <v>21</v>
      </c>
      <c r="C94" s="75"/>
      <c r="D94" s="55"/>
      <c r="E94" s="55"/>
      <c r="F94" s="55"/>
      <c r="G94" s="55"/>
      <c r="H94" s="56"/>
    </row>
    <row r="95" spans="2:8" x14ac:dyDescent="0.3">
      <c r="B95" s="74">
        <v>22</v>
      </c>
      <c r="C95" s="75"/>
      <c r="D95" s="55"/>
      <c r="E95" s="55"/>
      <c r="F95" s="55"/>
      <c r="G95" s="55"/>
      <c r="H95" s="56"/>
    </row>
    <row r="96" spans="2:8" x14ac:dyDescent="0.3">
      <c r="B96" s="74">
        <v>23</v>
      </c>
      <c r="C96" s="75"/>
      <c r="D96" s="55"/>
      <c r="E96" s="55"/>
      <c r="F96" s="55"/>
      <c r="G96" s="55"/>
      <c r="H96" s="56"/>
    </row>
    <row r="97" spans="2:8" x14ac:dyDescent="0.3">
      <c r="B97" s="74">
        <v>24</v>
      </c>
      <c r="C97" s="75"/>
      <c r="D97" s="55"/>
      <c r="E97" s="55"/>
      <c r="F97" s="55"/>
      <c r="G97" s="55"/>
      <c r="H97" s="56"/>
    </row>
    <row r="98" spans="2:8" x14ac:dyDescent="0.3">
      <c r="B98" s="74">
        <v>25</v>
      </c>
      <c r="C98" s="75"/>
      <c r="D98" s="55"/>
      <c r="E98" s="55"/>
      <c r="F98" s="55"/>
      <c r="G98" s="55"/>
      <c r="H98" s="56"/>
    </row>
    <row r="99" spans="2:8" ht="20.5" thickBot="1" x14ac:dyDescent="0.35">
      <c r="B99" s="70">
        <v>26</v>
      </c>
      <c r="C99" s="71"/>
      <c r="D99" s="57"/>
      <c r="E99" s="57"/>
      <c r="F99" s="57"/>
      <c r="G99" s="57"/>
      <c r="H99" s="58"/>
    </row>
    <row r="100" spans="2:8" x14ac:dyDescent="0.3">
      <c r="B100" s="72">
        <v>27</v>
      </c>
      <c r="C100" s="73"/>
      <c r="D100" s="59" t="s">
        <v>80</v>
      </c>
      <c r="E100" s="60"/>
      <c r="F100" s="60"/>
      <c r="G100" s="60"/>
      <c r="H100" s="61"/>
    </row>
    <row r="101" spans="2:8" x14ac:dyDescent="0.3">
      <c r="B101" s="68">
        <v>28</v>
      </c>
      <c r="C101" s="69"/>
      <c r="D101" s="62"/>
      <c r="E101" s="62"/>
      <c r="F101" s="62"/>
      <c r="G101" s="62"/>
      <c r="H101" s="63"/>
    </row>
    <row r="102" spans="2:8" x14ac:dyDescent="0.3">
      <c r="B102" s="68">
        <v>29</v>
      </c>
      <c r="C102" s="69"/>
      <c r="D102" s="62"/>
      <c r="E102" s="62"/>
      <c r="F102" s="62"/>
      <c r="G102" s="62"/>
      <c r="H102" s="63"/>
    </row>
    <row r="103" spans="2:8" x14ac:dyDescent="0.3">
      <c r="B103" s="68">
        <v>30</v>
      </c>
      <c r="C103" s="69"/>
      <c r="D103" s="62"/>
      <c r="E103" s="62"/>
      <c r="F103" s="62"/>
      <c r="G103" s="62"/>
      <c r="H103" s="63"/>
    </row>
    <row r="104" spans="2:8" x14ac:dyDescent="0.3">
      <c r="B104" s="68">
        <v>31</v>
      </c>
      <c r="C104" s="69"/>
      <c r="D104" s="62"/>
      <c r="E104" s="62"/>
      <c r="F104" s="62"/>
      <c r="G104" s="62"/>
      <c r="H104" s="63"/>
    </row>
    <row r="105" spans="2:8" ht="20.5" thickBot="1" x14ac:dyDescent="0.35">
      <c r="B105" s="66">
        <v>32</v>
      </c>
      <c r="C105" s="67"/>
      <c r="D105" s="64"/>
      <c r="E105" s="64"/>
      <c r="F105" s="64"/>
      <c r="G105" s="64"/>
      <c r="H105" s="65"/>
    </row>
    <row r="106" spans="2:8" ht="20.5" thickBot="1" x14ac:dyDescent="0.35"/>
    <row r="107" spans="2:8" ht="30.5" customHeight="1" thickBot="1" x14ac:dyDescent="0.35">
      <c r="B107" s="35" t="s">
        <v>75</v>
      </c>
      <c r="C107" s="36"/>
      <c r="D107" s="36"/>
      <c r="E107" s="36"/>
      <c r="F107" s="36"/>
      <c r="G107" s="36"/>
      <c r="H107" s="37"/>
    </row>
    <row r="108" spans="2:8" x14ac:dyDescent="0.3">
      <c r="B108" s="14"/>
      <c r="C108" s="15"/>
      <c r="D108" s="15"/>
      <c r="E108" s="15"/>
      <c r="F108" s="15"/>
      <c r="G108" s="15"/>
      <c r="H108" s="16"/>
    </row>
    <row r="109" spans="2:8" x14ac:dyDescent="0.3">
      <c r="B109" s="17"/>
      <c r="C109" s="18"/>
      <c r="D109" s="18"/>
      <c r="E109" s="18"/>
      <c r="F109" s="18"/>
      <c r="G109" s="18"/>
      <c r="H109" s="19"/>
    </row>
    <row r="110" spans="2:8" x14ac:dyDescent="0.3">
      <c r="B110" s="17"/>
      <c r="C110" s="18"/>
      <c r="D110" s="18"/>
      <c r="E110" s="18"/>
      <c r="F110" s="18"/>
      <c r="G110" s="18"/>
      <c r="H110" s="19"/>
    </row>
    <row r="111" spans="2:8" x14ac:dyDescent="0.3">
      <c r="B111" s="17"/>
      <c r="C111" s="18"/>
      <c r="D111" s="18"/>
      <c r="E111" s="18"/>
      <c r="F111" s="18"/>
      <c r="G111" s="18"/>
      <c r="H111" s="19"/>
    </row>
    <row r="112" spans="2:8" x14ac:dyDescent="0.3">
      <c r="B112" s="17"/>
      <c r="C112" s="18"/>
      <c r="D112" s="18"/>
      <c r="F112" s="18"/>
      <c r="G112" s="18"/>
      <c r="H112" s="19"/>
    </row>
    <row r="113" spans="2:8" ht="20.5" thickBot="1" x14ac:dyDescent="0.35">
      <c r="B113" s="20"/>
      <c r="C113" s="21"/>
      <c r="D113" s="21"/>
      <c r="E113" s="23" t="s">
        <v>76</v>
      </c>
      <c r="F113" s="21"/>
      <c r="G113" s="21"/>
      <c r="H113" s="22"/>
    </row>
    <row r="115" spans="2:8" x14ac:dyDescent="0.3">
      <c r="B115" s="3" t="s">
        <v>71</v>
      </c>
    </row>
    <row r="116" spans="2:8" x14ac:dyDescent="0.3">
      <c r="B116" s="1" t="s">
        <v>72</v>
      </c>
    </row>
    <row r="117" spans="2:8" x14ac:dyDescent="0.3">
      <c r="B117" s="1" t="s">
        <v>73</v>
      </c>
    </row>
    <row r="118" spans="2:8" x14ac:dyDescent="0.3">
      <c r="B118" s="1" t="s">
        <v>74</v>
      </c>
    </row>
  </sheetData>
  <mergeCells count="146">
    <mergeCell ref="B6:C6"/>
    <mergeCell ref="B7:C7"/>
    <mergeCell ref="B8:C8"/>
    <mergeCell ref="B9:C9"/>
    <mergeCell ref="B5:D5"/>
    <mergeCell ref="C3:H3"/>
    <mergeCell ref="B2:H2"/>
    <mergeCell ref="B13:B17"/>
    <mergeCell ref="C27:F27"/>
    <mergeCell ref="B22:B30"/>
    <mergeCell ref="G22:G30"/>
    <mergeCell ref="D28:F28"/>
    <mergeCell ref="D29:F29"/>
    <mergeCell ref="D30:F30"/>
    <mergeCell ref="B11:H11"/>
    <mergeCell ref="H13:H17"/>
    <mergeCell ref="H19:H21"/>
    <mergeCell ref="C19:F19"/>
    <mergeCell ref="D20:F20"/>
    <mergeCell ref="C18:F18"/>
    <mergeCell ref="B19:B21"/>
    <mergeCell ref="D21:F21"/>
    <mergeCell ref="D23:F23"/>
    <mergeCell ref="C22:F22"/>
    <mergeCell ref="G13:G17"/>
    <mergeCell ref="G19:G21"/>
    <mergeCell ref="C12:F12"/>
    <mergeCell ref="C13:F13"/>
    <mergeCell ref="D14:F14"/>
    <mergeCell ref="D15:F15"/>
    <mergeCell ref="D16:F16"/>
    <mergeCell ref="D17:F17"/>
    <mergeCell ref="B36:B39"/>
    <mergeCell ref="B40:B43"/>
    <mergeCell ref="D41:F41"/>
    <mergeCell ref="D42:F42"/>
    <mergeCell ref="D43:F43"/>
    <mergeCell ref="C40:F40"/>
    <mergeCell ref="G31:G35"/>
    <mergeCell ref="C36:F36"/>
    <mergeCell ref="D37:F37"/>
    <mergeCell ref="D38:F38"/>
    <mergeCell ref="D39:F39"/>
    <mergeCell ref="G36:G39"/>
    <mergeCell ref="C31:F31"/>
    <mergeCell ref="B31:B35"/>
    <mergeCell ref="D32:F32"/>
    <mergeCell ref="D33:F33"/>
    <mergeCell ref="D34:F34"/>
    <mergeCell ref="D35:F35"/>
    <mergeCell ref="B51:B53"/>
    <mergeCell ref="C54:F54"/>
    <mergeCell ref="B47:B50"/>
    <mergeCell ref="C47:F47"/>
    <mergeCell ref="G47:G50"/>
    <mergeCell ref="D48:F48"/>
    <mergeCell ref="D49:F49"/>
    <mergeCell ref="D50:F50"/>
    <mergeCell ref="G40:G43"/>
    <mergeCell ref="C44:F44"/>
    <mergeCell ref="D45:F45"/>
    <mergeCell ref="D46:F46"/>
    <mergeCell ref="G44:G46"/>
    <mergeCell ref="B44:B46"/>
    <mergeCell ref="H22:H30"/>
    <mergeCell ref="H31:H35"/>
    <mergeCell ref="H36:H39"/>
    <mergeCell ref="H40:H43"/>
    <mergeCell ref="H44:H46"/>
    <mergeCell ref="H47:H50"/>
    <mergeCell ref="B67:B69"/>
    <mergeCell ref="B64:B66"/>
    <mergeCell ref="B61:B63"/>
    <mergeCell ref="B58:B60"/>
    <mergeCell ref="D59:F59"/>
    <mergeCell ref="D60:F60"/>
    <mergeCell ref="D62:F62"/>
    <mergeCell ref="D63:F63"/>
    <mergeCell ref="D65:F65"/>
    <mergeCell ref="D66:F66"/>
    <mergeCell ref="C61:F61"/>
    <mergeCell ref="C64:F64"/>
    <mergeCell ref="G58:G60"/>
    <mergeCell ref="G61:G63"/>
    <mergeCell ref="G64:G66"/>
    <mergeCell ref="G67:G69"/>
    <mergeCell ref="D68:F68"/>
    <mergeCell ref="D69:F69"/>
    <mergeCell ref="B70:G70"/>
    <mergeCell ref="B72:H72"/>
    <mergeCell ref="B73:C73"/>
    <mergeCell ref="D73:H73"/>
    <mergeCell ref="B80:C80"/>
    <mergeCell ref="B79:C79"/>
    <mergeCell ref="B77:C77"/>
    <mergeCell ref="H51:H53"/>
    <mergeCell ref="H54:H57"/>
    <mergeCell ref="H58:H60"/>
    <mergeCell ref="H61:H63"/>
    <mergeCell ref="H64:H66"/>
    <mergeCell ref="H67:H69"/>
    <mergeCell ref="C67:F67"/>
    <mergeCell ref="D55:F55"/>
    <mergeCell ref="D56:F56"/>
    <mergeCell ref="D57:F57"/>
    <mergeCell ref="B54:B57"/>
    <mergeCell ref="G54:G57"/>
    <mergeCell ref="C58:F58"/>
    <mergeCell ref="C51:F51"/>
    <mergeCell ref="D52:F52"/>
    <mergeCell ref="D53:F53"/>
    <mergeCell ref="G51:G53"/>
    <mergeCell ref="B84:C84"/>
    <mergeCell ref="B85:C85"/>
    <mergeCell ref="B86:C86"/>
    <mergeCell ref="B81:C81"/>
    <mergeCell ref="B82:C82"/>
    <mergeCell ref="B83:C83"/>
    <mergeCell ref="B78:C78"/>
    <mergeCell ref="B74:C74"/>
    <mergeCell ref="B75:C75"/>
    <mergeCell ref="B76:C76"/>
    <mergeCell ref="B107:H107"/>
    <mergeCell ref="D74:H81"/>
    <mergeCell ref="D82:H90"/>
    <mergeCell ref="D91:H99"/>
    <mergeCell ref="D100:H105"/>
    <mergeCell ref="B105:C105"/>
    <mergeCell ref="B102:C102"/>
    <mergeCell ref="B103:C103"/>
    <mergeCell ref="B104:C104"/>
    <mergeCell ref="B99:C99"/>
    <mergeCell ref="B100:C100"/>
    <mergeCell ref="B101:C101"/>
    <mergeCell ref="B96:C96"/>
    <mergeCell ref="B97:C97"/>
    <mergeCell ref="B98:C98"/>
    <mergeCell ref="B93:C93"/>
    <mergeCell ref="B94:C94"/>
    <mergeCell ref="B95:C95"/>
    <mergeCell ref="B90:C90"/>
    <mergeCell ref="B91:C91"/>
    <mergeCell ref="B92:C92"/>
    <mergeCell ref="B87:C87"/>
    <mergeCell ref="B88:C88"/>
    <mergeCell ref="B89:C89"/>
  </mergeCells>
  <conditionalFormatting sqref="D6:D9 G13 G19 G22 E24:E25 G31 G36 G40 G44 G47 G51 G54 G58 G61 G64 G67">
    <cfRule type="containsBlanks" dxfId="0" priority="1">
      <formula>LEN(TRIM(D6))=0</formula>
    </cfRule>
  </conditionalFormatting>
  <dataValidations disablePrompts="1" count="3">
    <dataValidation type="list" allowBlank="1" showInputMessage="1" showErrorMessage="1" sqref="G13:G17 G31:G35" xr:uid="{094FB66E-FC4E-46F7-8D18-F641046FBF47}">
      <formula1>"ก., ข., ค., ง."</formula1>
    </dataValidation>
    <dataValidation type="list" allowBlank="1" showInputMessage="1" showErrorMessage="1" sqref="G19:G21 G44:G46 G51:G53 G58:G69" xr:uid="{D5853AB0-0FB8-43D1-BC9C-B458243FD38C}">
      <formula1>"ก., ข."</formula1>
    </dataValidation>
    <dataValidation type="list" allowBlank="1" showInputMessage="1" showErrorMessage="1" sqref="G54:G57 G47:G50 G36:G43 G22:G30" xr:uid="{72B641E7-C6C4-49CD-883D-260231ED868F}">
      <formula1>"ก., ข., ค."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Assessment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Itsawat Somchaimhai</dc:creator>
  <cp:lastModifiedBy>Itsawat Somchaimhai</cp:lastModifiedBy>
  <dcterms:created xsi:type="dcterms:W3CDTF">2025-01-12T14:20:48Z</dcterms:created>
  <dcterms:modified xsi:type="dcterms:W3CDTF">2025-01-30T05:22:11Z</dcterms:modified>
</cp:coreProperties>
</file>