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altexau.sharepoint.com/sites/SustainabilityAmpol/Shared Documents/General/03 Ampol Reporting/01. Sustainability Report/2025 Annual Report &amp; Sustainability Report/ESG Databook/"/>
    </mc:Choice>
  </mc:AlternateContent>
  <xr:revisionPtr revIDLastSave="0" documentId="8_{973831FD-A3A7-4680-ADC9-74E5C5ACBE23}" xr6:coauthVersionLast="47" xr6:coauthVersionMax="47" xr10:uidLastSave="{00000000-0000-0000-0000-000000000000}"/>
  <bookViews>
    <workbookView xWindow="-120" yWindow="-120" windowWidth="29040" windowHeight="15720" tabRatio="747" xr2:uid="{92B6A63B-F492-4B43-AF69-A273A0393F7F}"/>
  </bookViews>
  <sheets>
    <sheet name="Cover" sheetId="15" r:id="rId1"/>
    <sheet name="Contents" sheetId="21" r:id="rId2"/>
    <sheet name="About" sheetId="46" r:id="rId3"/>
    <sheet name="Definitions" sheetId="11" r:id="rId4"/>
    <sheet name="Environment" sheetId="39" r:id="rId5"/>
    <sheet name=" Energy &amp; GHG Emissions" sheetId="13" r:id="rId6"/>
    <sheet name="Water, Waste &amp; Air Emissions" sheetId="33" r:id="rId7"/>
    <sheet name="Social" sheetId="40" r:id="rId8"/>
    <sheet name="Stakeholder Engagement" sheetId="26" r:id="rId9"/>
    <sheet name="Safety" sheetId="37" r:id="rId10"/>
    <sheet name="People" sheetId="3" r:id="rId11"/>
    <sheet name="Community &amp; Indigenous Peoples" sheetId="36" r:id="rId12"/>
    <sheet name="Governance" sheetId="41" r:id="rId13"/>
    <sheet name="Ethics &amp; Business conduct" sheetId="29" r:id="rId14"/>
    <sheet name="Additional Disclosures" sheetId="42" r:id="rId15"/>
    <sheet name="AASB Index" sheetId="24" r:id="rId16"/>
    <sheet name="GRI Index" sheetId="25" r:id="rId17"/>
    <sheet name="UN SDG Progress" sheetId="47" r:id="rId18"/>
    <sheet name="2025 Progress" sheetId="43" r:id="rId19"/>
    <sheet name="Approach to Sustainability" sheetId="45" r:id="rId20"/>
  </sheets>
  <definedNames>
    <definedName name="_xlnm.Print_Area" localSheetId="5">' Energy &amp; GHG Emissions'!$B$1:$O$72</definedName>
    <definedName name="_xlnm.Print_Area" localSheetId="18">'2025 Progress'!$B$1:$E$18</definedName>
    <definedName name="_xlnm.Print_Area" localSheetId="15">'AASB Index'!$B$1:$H$136</definedName>
    <definedName name="_xlnm.Print_Area" localSheetId="2">About!$B$1:$E$16</definedName>
    <definedName name="_xlnm.Print_Area" localSheetId="14">'Additional Disclosures'!$B$1:$E$19</definedName>
    <definedName name="_xlnm.Print_Area" localSheetId="19">'Approach to Sustainability'!$B$1:$E$20</definedName>
    <definedName name="_xlnm.Print_Area" localSheetId="11">'Community &amp; Indigenous Peoples'!$B$1:$H$33</definedName>
    <definedName name="_xlnm.Print_Area" localSheetId="1">Contents!$B$1:$E$23</definedName>
    <definedName name="_xlnm.Print_Area" localSheetId="0">Cover!$A$1:$C$35</definedName>
    <definedName name="_xlnm.Print_Area" localSheetId="3">Definitions!$B$1:$F$48</definedName>
    <definedName name="_xlnm.Print_Area" localSheetId="4">Environment!$B$1:$E$22</definedName>
    <definedName name="_xlnm.Print_Area" localSheetId="13">'Ethics &amp; Business conduct'!$B$1:$H$24</definedName>
    <definedName name="_xlnm.Print_Area" localSheetId="12">Governance!$B$1:$E$20</definedName>
    <definedName name="_xlnm.Print_Area" localSheetId="16">'GRI Index'!$B$1:$G$72</definedName>
    <definedName name="_xlnm.Print_Area" localSheetId="10">People!$B$1:$O$75</definedName>
    <definedName name="_xlnm.Print_Area" localSheetId="9">Safety!$B$1:$K$26</definedName>
    <definedName name="_xlnm.Print_Area" localSheetId="7">Social!$B$1:$E$20</definedName>
    <definedName name="_xlnm.Print_Area" localSheetId="8">'Stakeholder Engagement'!$B$1:$F$59</definedName>
    <definedName name="_xlnm.Print_Area" localSheetId="17">'UN SDG Progress'!$B$1:$I$28</definedName>
    <definedName name="_xlnm.Print_Area" localSheetId="6">'Water, Waste &amp; Air Emissions'!$B$1:$I$68</definedName>
    <definedName name="_xlnm.Print_Titles" localSheetId="16">'GRI Index'!$3:$3</definedName>
    <definedName name="_xlnm.Print_Titles" localSheetId="8">'Stakeholder Engagement'!$7:$7</definedName>
    <definedName name="_xlnm.Print_Titles" localSheetId="17">'UN SDG Progress'!$2:$3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7" l="1"/>
  <c r="G22" i="37"/>
  <c r="E22" i="37"/>
  <c r="G23" i="37" l="1"/>
  <c r="G24" i="37"/>
  <c r="G25" i="37"/>
  <c r="G26" i="37"/>
  <c r="E23" i="37"/>
  <c r="E24" i="37"/>
  <c r="E25" i="37"/>
  <c r="E26" i="37"/>
  <c r="I25" i="37"/>
  <c r="I23" i="37"/>
  <c r="I26" i="37"/>
  <c r="H28" i="33" l="1"/>
  <c r="H27" i="33"/>
  <c r="H29" i="33"/>
  <c r="D19" i="3" l="1"/>
  <c r="D23" i="3"/>
  <c r="N51" i="13" l="1"/>
  <c r="N56" i="13"/>
  <c r="N18" i="13" l="1"/>
  <c r="N9" i="13"/>
  <c r="J10" i="3" l="1"/>
  <c r="H10" i="3"/>
  <c r="H11" i="3"/>
  <c r="H12" i="3"/>
  <c r="H9" i="3"/>
  <c r="J9" i="3"/>
  <c r="F24" i="3"/>
  <c r="G24" i="3"/>
  <c r="H24" i="3"/>
  <c r="I24" i="3"/>
  <c r="J24" i="3"/>
  <c r="E24" i="3"/>
  <c r="H23" i="33" l="1"/>
  <c r="H14" i="33"/>
  <c r="D21" i="3" l="1"/>
  <c r="D20" i="3"/>
  <c r="D22" i="3"/>
  <c r="J13" i="3" l="1"/>
  <c r="H13" i="3"/>
  <c r="D24" i="3"/>
</calcChain>
</file>

<file path=xl/sharedStrings.xml><?xml version="1.0" encoding="utf-8"?>
<sst xmlns="http://schemas.openxmlformats.org/spreadsheetml/2006/main" count="1325" uniqueCount="922">
  <si>
    <t xml:space="preserve"> </t>
  </si>
  <si>
    <t>Definitions</t>
  </si>
  <si>
    <t>Definitions and measurement methods for key sustainability performance metrics</t>
  </si>
  <si>
    <t>Definition</t>
  </si>
  <si>
    <t>EV Charging Bay</t>
  </si>
  <si>
    <t>Group gender-based pay differences</t>
  </si>
  <si>
    <t>Cultural health scores</t>
  </si>
  <si>
    <t>Category 2 Injury or Illness</t>
  </si>
  <si>
    <t xml:space="preserve">Process Safety Tier 1 Events </t>
  </si>
  <si>
    <t>Process Safety Tier 2 Events</t>
  </si>
  <si>
    <t>Water Use</t>
  </si>
  <si>
    <t xml:space="preserve">Waste </t>
  </si>
  <si>
    <t>Category 2 Environmental incident</t>
  </si>
  <si>
    <t>Category 3 Environmental incident</t>
  </si>
  <si>
    <t>Total Community Investment</t>
  </si>
  <si>
    <t>Community Complaint</t>
  </si>
  <si>
    <t>AASB S2</t>
  </si>
  <si>
    <t>Ambition</t>
  </si>
  <si>
    <t>Ampol</t>
  </si>
  <si>
    <t>Stakeholder Group</t>
  </si>
  <si>
    <t>Engagement Mechanism</t>
  </si>
  <si>
    <t>Key topics raised in 2025</t>
  </si>
  <si>
    <t>Customers</t>
  </si>
  <si>
    <t>Double Materiality Survey</t>
  </si>
  <si>
    <t>High level of customer service offered</t>
  </si>
  <si>
    <t>Customer complaint and feedback channels</t>
  </si>
  <si>
    <t>Speed of visit</t>
  </si>
  <si>
    <t>Digital and social media channels</t>
  </si>
  <si>
    <t>Feeling like a valued customer</t>
  </si>
  <si>
    <t>Newsletters</t>
  </si>
  <si>
    <t>Site feedback</t>
  </si>
  <si>
    <t>Customer Business Reviews</t>
  </si>
  <si>
    <t>Discount queries</t>
  </si>
  <si>
    <t>Correspondence (including meetings and phone calls)</t>
  </si>
  <si>
    <t>Transaction queries</t>
  </si>
  <si>
    <t>Fuel performance</t>
  </si>
  <si>
    <t>Contract performance</t>
  </si>
  <si>
    <t>Emerging industry issues</t>
  </si>
  <si>
    <t>Business improvement initiatives</t>
  </si>
  <si>
    <t>Double materiality interviews and surveys</t>
  </si>
  <si>
    <t>Employee engagement</t>
  </si>
  <si>
    <t>Employee commuting survey</t>
  </si>
  <si>
    <t>Representation, equity and inclusion</t>
  </si>
  <si>
    <t>Peakon employee listening tool</t>
  </si>
  <si>
    <t>Leadership</t>
  </si>
  <si>
    <t>Digital and social platforms</t>
  </si>
  <si>
    <t>Recognition and performance</t>
  </si>
  <si>
    <t>Employee updates</t>
  </si>
  <si>
    <t>Communication and organisational change</t>
  </si>
  <si>
    <t>Health, safety and wellbeing</t>
  </si>
  <si>
    <t>Financial performance</t>
  </si>
  <si>
    <t>ESG Surveys</t>
  </si>
  <si>
    <t>Business strategy</t>
  </si>
  <si>
    <t>ASX market releases</t>
  </si>
  <si>
    <t>Capital allocation</t>
  </si>
  <si>
    <t>Financial results</t>
  </si>
  <si>
    <t>Macro conditions and industry outlook</t>
  </si>
  <si>
    <t>Investor non-deal roadshows, meetings and conferences</t>
  </si>
  <si>
    <t>ESG issues</t>
  </si>
  <si>
    <t>Annual General Meeting</t>
  </si>
  <si>
    <t>Investor Days</t>
  </si>
  <si>
    <t>Community hotline, e-mail and post</t>
  </si>
  <si>
    <t>Local community impacts (e.g. noise, odour)</t>
  </si>
  <si>
    <t>Environmental impacts</t>
  </si>
  <si>
    <t>Community events</t>
  </si>
  <si>
    <t>Supporting local communities</t>
  </si>
  <si>
    <t>Community consultation</t>
  </si>
  <si>
    <t>Providing employment opportunities</t>
  </si>
  <si>
    <t>Sponsored activities and charity fundraising events</t>
  </si>
  <si>
    <t>Engaging with Aboriginal and Torres Strait Islander communities</t>
  </si>
  <si>
    <t>Staff volunteering</t>
  </si>
  <si>
    <t>Governments, Regulators, Industry Bodies and Associations</t>
  </si>
  <si>
    <t>Stakeholder meetings</t>
  </si>
  <si>
    <t>Fuel security</t>
  </si>
  <si>
    <t>Industry roundtables and briefings</t>
  </si>
  <si>
    <t>Energy transition</t>
  </si>
  <si>
    <t>Site tours</t>
  </si>
  <si>
    <t>Fuel pricing</t>
  </si>
  <si>
    <t>Business engagement forums</t>
  </si>
  <si>
    <t>Fuel quality standards</t>
  </si>
  <si>
    <t>Biofuels mandates</t>
  </si>
  <si>
    <t>Effective environmental management of facilities</t>
  </si>
  <si>
    <t>Energy and climate change policy</t>
  </si>
  <si>
    <t>Taxation, fuel excise</t>
  </si>
  <si>
    <t>Business Partners and suppliers</t>
  </si>
  <si>
    <t>Supplier performance (behaviours and outcomes)</t>
  </si>
  <si>
    <t>Supplier meetings, briefings and workshops</t>
  </si>
  <si>
    <t>Health, safety, environment and quality metrics</t>
  </si>
  <si>
    <t>Ethical business practices</t>
  </si>
  <si>
    <t>Supplier feedback surveys</t>
  </si>
  <si>
    <t>Continuous improvement</t>
  </si>
  <si>
    <t>Supplier Code of Conduct surveys</t>
  </si>
  <si>
    <t>Joint collaboration opportunities</t>
  </si>
  <si>
    <t>Media</t>
  </si>
  <si>
    <t>Strategy and future direction</t>
  </si>
  <si>
    <t>Media release</t>
  </si>
  <si>
    <t>Digital and social media</t>
  </si>
  <si>
    <t>Executive briefings</t>
  </si>
  <si>
    <t>Operational issues</t>
  </si>
  <si>
    <t>Fuel prices</t>
  </si>
  <si>
    <t>Potential M&amp;A</t>
  </si>
  <si>
    <t>Corporate Offices</t>
  </si>
  <si>
    <t>Convenience Retail</t>
  </si>
  <si>
    <t xml:space="preserve"> Z Energy offices, terminals and retail sites</t>
  </si>
  <si>
    <t>NA</t>
  </si>
  <si>
    <t xml:space="preserve">Cat 1 Purchased goods and services </t>
  </si>
  <si>
    <t>Cat 2 Capital goods</t>
  </si>
  <si>
    <t xml:space="preserve">Cat 3 Fuel and energy related activities </t>
  </si>
  <si>
    <t xml:space="preserve">Cat 4 Upstream transportation and distribution </t>
  </si>
  <si>
    <t xml:space="preserve">Cat 5 Waste generated in operations </t>
  </si>
  <si>
    <t xml:space="preserve">Cat 6 Business travel </t>
  </si>
  <si>
    <t>Cat 7 Employee commuting</t>
  </si>
  <si>
    <t>Cat 8 Upstream leased assets</t>
  </si>
  <si>
    <t>Cat 9 Downstream transportation and distribution</t>
  </si>
  <si>
    <t>Cat 10 Processing of sold products</t>
  </si>
  <si>
    <t>Cat 11 Use of sold products</t>
  </si>
  <si>
    <t>Cat 12 End of life treatment of sold products</t>
  </si>
  <si>
    <t>Cat 13 Downstream leased assets</t>
  </si>
  <si>
    <t>Cat 14 Franchises</t>
  </si>
  <si>
    <t xml:space="preserve">Cat 15 Investments </t>
  </si>
  <si>
    <t>Energy</t>
  </si>
  <si>
    <t xml:space="preserve"> ⎯   Lytton refinery (excluding lubricants)</t>
  </si>
  <si>
    <t xml:space="preserve"> ⎯   Terminals, lubricants and others</t>
  </si>
  <si>
    <t xml:space="preserve"> ⎯   Convenience Retail</t>
  </si>
  <si>
    <t>Number of employees</t>
  </si>
  <si>
    <t>Employees by gender number and %</t>
  </si>
  <si>
    <t>#</t>
  </si>
  <si>
    <t>Male</t>
  </si>
  <si>
    <t>Male %</t>
  </si>
  <si>
    <t>Female</t>
  </si>
  <si>
    <t>Female %</t>
  </si>
  <si>
    <t>Other</t>
  </si>
  <si>
    <t>Other %</t>
  </si>
  <si>
    <t>Australia</t>
  </si>
  <si>
    <t>New Zealand</t>
  </si>
  <si>
    <t>Singapore</t>
  </si>
  <si>
    <t>North America</t>
  </si>
  <si>
    <t>Total</t>
  </si>
  <si>
    <t>Workforce by employment category for CY2025</t>
  </si>
  <si>
    <t>Region</t>
  </si>
  <si>
    <t xml:space="preserve"> Noodle Box &amp; Boost Juice</t>
  </si>
  <si>
    <t>Hungry Jacks</t>
  </si>
  <si>
    <t>Permanent full-time</t>
  </si>
  <si>
    <t>Permanent part-time</t>
  </si>
  <si>
    <t>Fixed-term contract full-time employees</t>
  </si>
  <si>
    <t>Fixed-term contract part-time employees</t>
  </si>
  <si>
    <t>Casual employees</t>
  </si>
  <si>
    <t>Leadership gender composition for CY2025</t>
  </si>
  <si>
    <t>Gender</t>
  </si>
  <si>
    <t>Board of Directors</t>
  </si>
  <si>
    <t>Ampol Leadership Team (ALT)</t>
  </si>
  <si>
    <t>Voluntary turnover for CY2025</t>
  </si>
  <si>
    <t> </t>
  </si>
  <si>
    <t>Age group</t>
  </si>
  <si>
    <t xml:space="preserve">Region </t>
  </si>
  <si>
    <t>Under 30</t>
  </si>
  <si>
    <t>30–39</t>
  </si>
  <si>
    <t>40–49</t>
  </si>
  <si>
    <t>Over 50</t>
  </si>
  <si>
    <t>Indigenous employment and diversity CY2025</t>
  </si>
  <si>
    <t xml:space="preserve">Male </t>
  </si>
  <si>
    <t xml:space="preserve">Female </t>
  </si>
  <si>
    <t xml:space="preserve">Fixed-term contract full-time </t>
  </si>
  <si>
    <t xml:space="preserve">Fixed-term contract part-time </t>
  </si>
  <si>
    <t>Gender-based pay differences overall group</t>
  </si>
  <si>
    <t>Ampol cultural health score (%)</t>
  </si>
  <si>
    <t>Employee parental leave for FY2025</t>
  </si>
  <si>
    <t>Employee average hours of training for FY2025</t>
  </si>
  <si>
    <t>Group Total</t>
  </si>
  <si>
    <t>Group Employees
(includes all geographies)</t>
  </si>
  <si>
    <t>Group Contractors
(includes all geographies)</t>
  </si>
  <si>
    <t>Convenience Retail 
(Australia only)</t>
  </si>
  <si>
    <t>Quick Service Restaurant  
(Australia only)</t>
  </si>
  <si>
    <t>Z Energy</t>
  </si>
  <si>
    <t>Fatality</t>
  </si>
  <si>
    <t xml:space="preserve">Cat 2+ personal safety Injuries  </t>
  </si>
  <si>
    <t>Water use</t>
  </si>
  <si>
    <t>Waste volumes</t>
  </si>
  <si>
    <t>Landfill hazardous waste – solids (tonnes)</t>
  </si>
  <si>
    <t>Landfill hazardous waste – Packaged Waste - liquid (tonnes)</t>
  </si>
  <si>
    <t>Recycled or reused waste - E Waste – solids (tonnes)</t>
  </si>
  <si>
    <t>Recycled or reused hazardous waste – liquids (tonnes)</t>
  </si>
  <si>
    <t>Recycled or reused hazardous waste – solids (tonnes)</t>
  </si>
  <si>
    <t>Landfill waste – solids (tonnes)</t>
  </si>
  <si>
    <t>Distribution - Terminals &amp; Depots</t>
  </si>
  <si>
    <t>Recycled or reused hazardous waste – liquids (Kilolitres)</t>
  </si>
  <si>
    <t>Recycled or reused waste – solids (tonnes)</t>
  </si>
  <si>
    <t xml:space="preserve">Refinery </t>
  </si>
  <si>
    <t xml:space="preserve">CO </t>
  </si>
  <si>
    <t xml:space="preserve">VOC </t>
  </si>
  <si>
    <t xml:space="preserve">NOx </t>
  </si>
  <si>
    <t xml:space="preserve">PM </t>
  </si>
  <si>
    <t>Spills</t>
  </si>
  <si>
    <t>Convenience Retail (Australia only)</t>
  </si>
  <si>
    <t>Quick Service Restaurant  (Australia only)</t>
  </si>
  <si>
    <t>Major spills (Vol (l) &gt;=8,000L)</t>
  </si>
  <si>
    <t>Minor spills (160 &lt; Vol (l) &lt;8,000L)</t>
  </si>
  <si>
    <t>Marine spills (Any quantity)</t>
  </si>
  <si>
    <t>Environmental incidents</t>
  </si>
  <si>
    <t xml:space="preserve">Community Investment </t>
  </si>
  <si>
    <t>Indigenous procurement</t>
  </si>
  <si>
    <t>Indigenous spend ($M)</t>
  </si>
  <si>
    <t xml:space="preserve">Community concerns, complaints and grievances </t>
  </si>
  <si>
    <t>Group Total 
(Australia only)</t>
  </si>
  <si>
    <t>Infrastructure</t>
  </si>
  <si>
    <t>Distribution</t>
  </si>
  <si>
    <t xml:space="preserve">Odour </t>
  </si>
  <si>
    <t>Cultural heritage</t>
  </si>
  <si>
    <t>Conduct/behaviour</t>
  </si>
  <si>
    <t xml:space="preserve">Dust/Air quality </t>
  </si>
  <si>
    <t>Environment</t>
  </si>
  <si>
    <t>Infrastructure damage</t>
  </si>
  <si>
    <t xml:space="preserve">Lighting </t>
  </si>
  <si>
    <t>Noise</t>
  </si>
  <si>
    <t>Road</t>
  </si>
  <si>
    <t>Spill or contamination</t>
  </si>
  <si>
    <t>Water</t>
  </si>
  <si>
    <t>Code of Conduct Training</t>
  </si>
  <si>
    <t xml:space="preserve">Number of Employee's completed training in CY2025 </t>
  </si>
  <si>
    <t xml:space="preserve">Australia </t>
  </si>
  <si>
    <t xml:space="preserve">Singapore </t>
  </si>
  <si>
    <t>Total #</t>
  </si>
  <si>
    <t>Modern Slavery</t>
  </si>
  <si>
    <t xml:space="preserve">Ampol Group </t>
  </si>
  <si>
    <t>Supplier Code of Conduct Acceptance</t>
  </si>
  <si>
    <t>Suppliers that are high risk for Modern Slavery</t>
  </si>
  <si>
    <t>&lt;1%</t>
  </si>
  <si>
    <t>Recommended Disclosures</t>
  </si>
  <si>
    <t>Disclosure Location</t>
  </si>
  <si>
    <t>Governance</t>
  </si>
  <si>
    <t>.</t>
  </si>
  <si>
    <t>6 (a)
Disclose information about the governance body(s) (which can include a board, committee or equivalent body charged with governance) or individual(s) responsible for oversight of climate-related risks and opportunities. 
Specifically, the entity shall identify that body(s) or individual(s) and disclose information about:</t>
  </si>
  <si>
    <t>6 (a) (i): 
How responsibilities for climate-related risks and opportunities are reflected in the terms of reference, mandates, role descriptions and other related policies applicable to that body(s) or individual(s).</t>
  </si>
  <si>
    <t>6 (a) (ii):	
How the body(s) or individual(s) determines whether appropriate skills and competencies are available or will be developed to oversee strategies designed to respond to climate-related risks and opportunities.</t>
  </si>
  <si>
    <t xml:space="preserve">6 (a) (iii):	
How and how often the body(s) or individual(s) is informed about climate-related risks and opportunities. </t>
  </si>
  <si>
    <t>6 (a) (iv):
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t>
  </si>
  <si>
    <t>6 (a) (v):
How the body(s) or individual(s) oversees the setting of targets related to climate-related risks and opportunities, and monitors progress towards those targets (see paragraphs 33-36), including whether and how related performance metrics are included in remuneration policies (see paragraph 29(g)).</t>
  </si>
  <si>
    <t>6 (b)	
Disclose information about management's role in the governance processes, controls and procedures used to monitor, manage and oversee climate-related risks and opportunities, including:</t>
  </si>
  <si>
    <t>6 (b) (i)
Whether the role is delegated to a specific management-level position or management-level committee and how oversight is exercised over that position or committee.</t>
  </si>
  <si>
    <t xml:space="preserve">6 (b) (ii)
Whether management uses controls and procedures to support the oversight of climate-related risks and opportunities and, if so, how these controls and procedures are integrated with other internal functions. </t>
  </si>
  <si>
    <t>Strategy</t>
  </si>
  <si>
    <t>9 (a) and 10
Disclose information to enable users of general purpose financial reports to understand the climate-related risks and opportunities that could reasonably be expected to affect the entity’s prospects. Specifically, the entity shall:</t>
  </si>
  <si>
    <t>10 (a)	
Describe the climate-related risks and opportunities that could reasonably be expected to affect the entity’s prospects</t>
  </si>
  <si>
    <t xml:space="preserve">10 (b)
Explain, for each climate-related risk the entity has identified, whether the entity considers the risk to be a climate-related physical risk or a climate-related transition risk </t>
  </si>
  <si>
    <t xml:space="preserve">10 (c)
Specify, for each climate-related risk and opportunity the entity has identified, over which time horizons – short, medium or long term – the effects of each climate-related risk and opportunity could reasonably be expected to occur. </t>
  </si>
  <si>
    <t>10 (d) 
Explain how the entity defines 'short term', 'medium term' and 'long term' and how these definitions are linked to the planning horizons used by the entity for strategic decision-making.</t>
  </si>
  <si>
    <t>13 (a):
A description of the current and anticipated effects of climate-related risks and opportunities on the entity’s business model and value chain.</t>
  </si>
  <si>
    <t xml:space="preserve">13 (b)
A description of where in the entity’s business model and value chain climate-related risks and opportunities are concentrated (for example, geographical areas, facilities and types of assets).  </t>
  </si>
  <si>
    <t>9 (c) and 14: 
Disclose information to enable users of general purpose financial reports to understand the effects of those climate-related risks and opportunities on the entity’s strategy and decision-making, including information about its climate-related transition plan. Specifically, the entity shall disclose:</t>
  </si>
  <si>
    <t xml:space="preserve">14 (a):
How the entity has responded to, and plans to respond to, climate-related risks and opportunities in its strategy and decision-making, including how the entity plans to achieve any climate-related targets it has set and any target it is required to meet by law or regulation. Specifically, the entity shall disclose information about: </t>
  </si>
  <si>
    <t xml:space="preserve">14 (a) (i): 
Current and anticipated changes to the entity’s business model, including its resource allocation, to address climate-related risks and opportunities (for example, these changes could include plans to manage or decommission carbon-, energy- or water-intensive operations; resource allocations resulting from demand or supply-chain changes; resource allocations arising from business development through capital expenditure or additional expenditure on research and development; and acquisitions or divestments); </t>
  </si>
  <si>
    <t>14 (a) (ii):
Current and anticipated direct mitigation and adaptation efforts (for example, through changes in production processes or equipment, relocation of facilities, workforce adjustments, and changes in product specifications).</t>
  </si>
  <si>
    <t>14 (a) (iii):
Current and anticipated indirect mitigation and adaptation efforts (for example, through working with customers and supply chains).</t>
  </si>
  <si>
    <t xml:space="preserve">14 (a) (iv):
Any climate-related transition plan the entity has, including information about key assumptions used in developing its transition plan, and dependencies on which the entity’s transition plan relies. </t>
  </si>
  <si>
    <t xml:space="preserve">14 (a) (v):
How the entity plans to achieve any climate-related targets, including any greenhouse gas emissions targets, described in accordance with paragraphs 33-36. </t>
  </si>
  <si>
    <t xml:space="preserve">14 (b):
Information about how the entity is resourcing, and plans to resource, the activities disclosed in accordance with paragraph 14 (a). </t>
  </si>
  <si>
    <t xml:space="preserve">14 (c):
Quantitative and qualitative information about the progress of plans disclosed in previous reporting periods in accordance with paragraph 14 (a). </t>
  </si>
  <si>
    <t>9 (d) and 15: An entity shall disclose information that enables users of general purpose financial reports to understand:</t>
  </si>
  <si>
    <t xml:space="preserve">15 (a):
The effects of climate-related risks and opportunities on the entity’s financial position, financial performance and cash flows for the reporting period (current financial effects); and 
</t>
  </si>
  <si>
    <t>15 (b):
the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</si>
  <si>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16: Specifically, an entity shall disclose quantitative and qualitative information about:</t>
  </si>
  <si>
    <t>16 (b):
the climate-related risks and opportunities identified in paragraph 16 (a) for which there is a significant risk of a material adjustment within the next annual reporting period to the carrying amounts of assets and liabilities reported in the related financial statements</t>
  </si>
  <si>
    <t xml:space="preserve">16 (d):
how the entity expects its financial performance and cash flows to change over the short, medium and long term, given its strategy to manage climate-related risks and opportunities (for example, increased revenue from products and services aligned with a lower-carbon economy; costs arising from physical damage to assets from climate events; and expenses associated with climate adaptation or mitigation). </t>
  </si>
  <si>
    <t xml:space="preserve">21: If an entity determines that it need not provide quantitative information about the current or anticipated financial effects of a climate-related risk or opportunity applying the criteria set out in paragraphs 19 – 20, the entity shall:
</t>
  </si>
  <si>
    <t xml:space="preserve">21 (a): explain why it has not provided quantitative information;		</t>
  </si>
  <si>
    <t xml:space="preserve">21 (b):
provide qualitative information about those financial effects, including identifying line items, totals and subtotals within the related financial statements that are likely to be affected, or have been affected, by that climate-related risk or opportunity; and </t>
  </si>
  <si>
    <t>21 (c):
provide quantitative information about the combined effects of that climate-related risk or opportunity with other climate-related risks or opportunities and other factors unless the entity determines that quantitative information about the combined financial effects would not be useful.</t>
  </si>
  <si>
    <t xml:space="preserve">22 (a):
the entity’s assessment of its climate resilience as at the reporting date, which shall enable users of general purpose financial reports to understand: </t>
  </si>
  <si>
    <t>22 (a) (i):
the implications, if any, of the entity’s assessment for its strategy and business model, including how the entity would need to respond to the effects identified in the climate-related scenario analysis</t>
  </si>
  <si>
    <t xml:space="preserve">22 (a) (ii):
the significant areas of uncertainty considered in the entity’s assessment of its climate resilience </t>
  </si>
  <si>
    <t>22 (a) (iii):
the entity’s capacity to adjust or adapt its strategy and business model to climate change over the short, medium or long term, including:</t>
  </si>
  <si>
    <t xml:space="preserve">22 (a) (iii) (1): 
the availability of, and flexibility in, the entity’s existing financial resources to respond to the effects identified in the climate-related scenario analysis, including to address climate-related risks and to take advantage of climate-related opportunities </t>
  </si>
  <si>
    <t xml:space="preserve">22 (a) (iii) (2):
the entity’s ability to deploy, repurpose, upgrade or decommission existing assets </t>
  </si>
  <si>
    <t xml:space="preserve">22 (a) (iii) (3):
the effect of the entity’s current and planned investments in climate-related mitigation, adaptation and opportunities for climate resilience; and </t>
  </si>
  <si>
    <t xml:space="preserve">22 (b):
How and when the climate-related scenario analysis was carried out, including: </t>
  </si>
  <si>
    <t xml:space="preserve">22 (b) (i):
Information about the inputs the entity used, including: </t>
  </si>
  <si>
    <t xml:space="preserve">22 (b) (i) (1):
Which climate-related scenarios the entity used for the analysis and the sources of those scenarios; </t>
  </si>
  <si>
    <t xml:space="preserve">22 (b) (i) (2): 
Whether the analysis included a diverse range of climate-related scenarios </t>
  </si>
  <si>
    <t xml:space="preserve">22 (b) (i) (3):
Whether the climate-related scenarios used for the analysis are associated with climate-related transition risks or climate-related physical risks </t>
  </si>
  <si>
    <t xml:space="preserve">22 (b) (i) (4):
Whether the entity used, among its scenarios, a climate-related scenario aligned with the latest international agreement on climate change </t>
  </si>
  <si>
    <t xml:space="preserve">22 (b) (i) (5):
Why the entity decided that its chosen scenarios are relevant to assessing its resilience to climate-related changes, developments or uncertainties </t>
  </si>
  <si>
    <t xml:space="preserve">22 (b) (i) (6):
The time horizons the entity used in the analysis </t>
  </si>
  <si>
    <t xml:space="preserve">22 (b) (i) (7):
What scope of operations the entity used in the analysis (for example, the operating locations and business units used in the analysis) </t>
  </si>
  <si>
    <t>22 (b) (ii):
The key assumptions the entity made in the analysis, including assumptions about:</t>
  </si>
  <si>
    <t xml:space="preserve">22 (b) (ii) (1):
Climate-related policies in the jurisdictions in which the entity operates </t>
  </si>
  <si>
    <t xml:space="preserve">22 (b) (ii) (2):
Macroeconomic trends </t>
  </si>
  <si>
    <t xml:space="preserve">22 (b) (ii) (3):
National- or regional-level variables (for example, local weather patterns, demographics, land use, infrastructure and availability of natural resources) </t>
  </si>
  <si>
    <t xml:space="preserve">22 (b) (ii) (4):
Energy usage and mix; and </t>
  </si>
  <si>
    <t xml:space="preserve">22 (b) (ii) (5):
Developments in technology; and </t>
  </si>
  <si>
    <t>22 (b) (iii):
The reporting period in which the climate-related scenario analysis was carried out (see paragraph B18).</t>
  </si>
  <si>
    <t>Risk Management</t>
  </si>
  <si>
    <t>25: An entity shall disclose information about:</t>
  </si>
  <si>
    <t>25 (a): 
The processes and related policies the entity uses to identify, assess, prioritise and monitor climate-related risks, including information about:</t>
  </si>
  <si>
    <t>25 (a) (i):
The inputs and parameters the entity uses (for example, information about data sources and the scope of operations covered in the processes)</t>
  </si>
  <si>
    <t xml:space="preserve">25 (a) (ii):
Whether and how the entity uses climate-related scenario analysis to inform its identification of climate-related risks; </t>
  </si>
  <si>
    <t xml:space="preserve">25 (a) (iii):
How the entity assesses the nature, likelihood and magnitude of the effects of those risks (for example, whether the entity considers qualitative factors, quantitative thresholds or other criteria); </t>
  </si>
  <si>
    <t xml:space="preserve">25 (a) (iv):
Whether and how the entity prioritises climate-related risks relative to other types of risk </t>
  </si>
  <si>
    <t xml:space="preserve">25 (a) (v):
How the entity monitors climate-related risks; and </t>
  </si>
  <si>
    <t xml:space="preserve">25 (a) (vi):
Whether and how the entity has changed the processes it uses compared with the previous reporting period. </t>
  </si>
  <si>
    <t xml:space="preserve">25 (b):
The processes the entity uses to identify, assess, prioritise and monitor climate-related opportunities, including information about whether and how the entity uses climate-related scenario analysis to inform its identification of climate-related opportunities; and </t>
  </si>
  <si>
    <t xml:space="preserve">25 (c):
The extent to which, and how, the processes for identifying, assessing, prioritising and monitoring climate-related risks and opportunities are integrated into and inform the overall risk management process. </t>
  </si>
  <si>
    <t>Metrics and Targets</t>
  </si>
  <si>
    <t xml:space="preserve">28 (a) and 29: An entity shall disclose:
29 (a): Information relevant to the cross-industry metric categories (see paragraphs 29 – 31). </t>
  </si>
  <si>
    <t>29: An entity shall disclose information relevant to the cross-industry metric categories of:</t>
  </si>
  <si>
    <t>29 (a): Greenhouse gases – the entity shall:</t>
  </si>
  <si>
    <t xml:space="preserve">29 (a) (i) (1):
Scope 1 greenhouse gas emissions; </t>
  </si>
  <si>
    <t xml:space="preserve">29 (a) (i) (2):
Scope 2 greenhouse gas emissions; and </t>
  </si>
  <si>
    <t xml:space="preserve">29 (a) (i) (3) :
Scope 3 greenhouse gas emissions; </t>
  </si>
  <si>
    <t>29 (a) (ii):
measure its greenhouse gas emissions in accordance with the Greenhouse Gas Protocol: A Corporate Accounting and Reporting Standard (2004) unless required by a jurisdictional authority or an exchange on which the entity is listed to use a different method for measuring its greenhouse gas emissions (see paragraphs B23–B25);</t>
  </si>
  <si>
    <t>29 (a) (iii):
Disclose the approach it uses to measure its greenhouse gas emissions (see paragraphs B26 – B29) including:</t>
  </si>
  <si>
    <t xml:space="preserve">29 (a) (iii) (1):
The measurement approach, inputs and assumptions the entity uses to measure its greenhouse gas emissions; </t>
  </si>
  <si>
    <t xml:space="preserve">29 (a) (iii) (2):
The reason why the entity has chosen the measurement approach, inputs and assumptions it uses to measure its greenhouse gas emissions; and </t>
  </si>
  <si>
    <t xml:space="preserve">29 (a) (iii) (3):
Any changes the entity made to the measurement approach, inputs and assumptions during the reporting period and the reasons for those changes; </t>
  </si>
  <si>
    <t xml:space="preserve">29 (a) (iv): For Scope 1 and Scope 2 greenhouse gas emissions disclosed in accordance with paragraph 29 (a) (i) (1) – (2), disaggregate emissions between: </t>
  </si>
  <si>
    <t xml:space="preserve">29 (a) (iv) (1):
The consolidated accounting group (for example, for an entity applying Australian Accounting Standards, this group would comprise the parents and its consolidated subsidiaries); and </t>
  </si>
  <si>
    <t>29 (a) (iv) (2):
Other investee excluded from paragraph 29 (a) (iv) (1) (for example, for an example applying Australian Accounting Standards, these investees would include associates, joint ventures and unconsolidated subsidiaries).</t>
  </si>
  <si>
    <t>29 (a) (v):
for Scope 2 greenhouse gas emissions disclosed in accordance with paragraph 29(a)(i)(2), disclose its location-based Scope 2 greenhouse gas emissions, and provide information about any contractual instruments that is necessary to inform users’ understanding of the entity’s Scope 2 greenhouse gas emissions (see paragraphs B30–B31); and</t>
  </si>
  <si>
    <t>29 (a) (vi): 
For scope 3 greenhouse gas emissions disclosed in accordance with paragraph 29 (a) (i) (3), and with reference to paragraphs B32-B37, disclose:</t>
  </si>
  <si>
    <t xml:space="preserve">29 (a) (vi) (1) the categories included within the entity’s measure of Scope 3 greenhouse gas emissions, in accordance with the Scope 3 categories described in the Greenhouse Gas Protocol Corporate Value Chain (Scope 3) Accounting  and Reporting Standard (2011); and </t>
  </si>
  <si>
    <t xml:space="preserve">29 (a) (vi) (2):
additional information about the entity’s Category 15 greenhouse gas emissions or those associated with its investments (financed emissions), if the entity’s activities include asset management, commercial banking or insurance (see paragraphs B58 – AusB63.1); </t>
  </si>
  <si>
    <t xml:space="preserve">29 (b):
Climate-related transition risks – the amount and percentage of assets or business activities vulnerable to climate-related transition risks </t>
  </si>
  <si>
    <t xml:space="preserve">29 (c):
Climate-related physical risks – the amount and percentage of assets or business activities aligned with climate-related physical risks </t>
  </si>
  <si>
    <t>29 (d):
Climate-related opportunities—the amount and percentage of assets or business activities aligned with climate-related opportunities;</t>
  </si>
  <si>
    <t xml:space="preserve">29 (e):
Capital deployment – the amount of expenditure, financing or investment deployed towards climate-related risks and opportunities </t>
  </si>
  <si>
    <t>29 (f): Internal carbon prices – the entity shall disclose:</t>
  </si>
  <si>
    <t xml:space="preserve">29 (f) (i): an explanation of whether and how the entity is applying a carbon price in decision-making (for example, investment decisions, transfer pricing and scenario analysis); and </t>
  </si>
  <si>
    <t xml:space="preserve">29 (f) (ii):
the price for each metric tonne of greenhouse gas emissions the entity uses to assess the costs of its greenhouse gas emissions </t>
  </si>
  <si>
    <t>29 (g): remuneration – the entity shall disclose:</t>
  </si>
  <si>
    <t xml:space="preserve">29 (g) (i): 
a description of whether and how climate-related considerations are factored into executive remuneration (see also paragraph 6 (a) (v)); and </t>
  </si>
  <si>
    <t xml:space="preserve">29 (g) (ii):
the percentage of executive management remuneration recognised in the current period that is linked to climate-related considerations. </t>
  </si>
  <si>
    <t>28 (c):
Disclose targets set by the entity, and any targets it is required to meet by law or regulation, to mitigate or adapt to climate-related risks or take advantage of climate-related opportunities, including metrics used by the governance body or management to measure progress towards these targets.
See further: Paragraphs 33 - Aus37.1, which set out the more detailed requirements for this disclosure.</t>
  </si>
  <si>
    <t xml:space="preserve">33: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t>
  </si>
  <si>
    <t xml:space="preserve">33 (a):
the metric used to set the target (see paragraphs B66 – AusB67.1); </t>
  </si>
  <si>
    <t xml:space="preserve">33 (b):
the objective of the target (for example mitigation, adaptation or conformance with science-based initiatives); </t>
  </si>
  <si>
    <t xml:space="preserve">33 (c):
the part of the entity to which the target applies (for example, whether the target applies to the entity in its entirety or only a part of the entity, such as a specific business unit or specific geographical region); </t>
  </si>
  <si>
    <t xml:space="preserve">33 (d):
the period over which the target applies; </t>
  </si>
  <si>
    <t xml:space="preserve">33 (e):
the base period from which progress is measured; </t>
  </si>
  <si>
    <t xml:space="preserve">33 (f):
any milestones and interim targets </t>
  </si>
  <si>
    <t xml:space="preserve">33 (g):
if the target is quantitative, whether it is an absolute target or an intensity target; and </t>
  </si>
  <si>
    <t xml:space="preserve">33 (h):
how the latest international agreement on climate change, including jurisdictional commitments that arise from that agreement, has informed the target. </t>
  </si>
  <si>
    <t xml:space="preserve">34: 
An entity shall disclose information about its approach to setting and reviewing each target, and how it monitors progress against each target, including: </t>
  </si>
  <si>
    <t xml:space="preserve">34 (a):
whether the target and methodology for setting the target has been validated by a third party; </t>
  </si>
  <si>
    <t xml:space="preserve">34 (b):
the entity’s process for reviewing the target; </t>
  </si>
  <si>
    <t xml:space="preserve">34 (c):
the metrics used to monitor progress towards reaching the target; and </t>
  </si>
  <si>
    <t xml:space="preserve">34 (d):
any revisions to the target and an explanation for those revisions. </t>
  </si>
  <si>
    <t>35:
An entity shall disclose information about its performance against each climate-related target and an analysis of trends or changes in the entity’s performance.</t>
  </si>
  <si>
    <t>36 (a):
which greenhouse gases are covered by the target;</t>
  </si>
  <si>
    <t xml:space="preserve">36 (b):
whether Scope 1, Scope 2 or Scope 3 greenhouse gas emissions are covered by the target </t>
  </si>
  <si>
    <t>36 (c):
Whether the target is a gross greenhouse gas emissions target or net greenhouse gas emissions target. If the entity discloses a net greenhouse gas emissions target, the entity is also required to separately disclose its associated gross greenhouse gas emissions target (see paragraphs B68–B69).</t>
  </si>
  <si>
    <t xml:space="preserve">36 (d):
Whether the target was derived using a sectoral decarbonisation approach. </t>
  </si>
  <si>
    <t>36 (e):
The entity’s planned use of carbon credits to offset greenhouse gas emissions to achieve any net greenhouse gas emissions target. In explaining its planned use of carbon credits the entity shall disclose information including, and with reference to paragraphs B70-B71:</t>
  </si>
  <si>
    <t xml:space="preserve">36 (e) (i)	
The extent to which, and how, achieving any net greenhouse gas emissions target relies on the use of carbon credits </t>
  </si>
  <si>
    <t xml:space="preserve">36 (e) (ii):
Which third-party scheme(s) will verify or certify the carbon credits; </t>
  </si>
  <si>
    <t xml:space="preserve">36 (e) (iii):
The type of carbon credit, including whether the underlying offset will be nature-based or based on technological carbon removals, and whether the underlying offset is achieved through carbon reduction or removal; and </t>
  </si>
  <si>
    <t xml:space="preserve">36 (e) (iv):
Any other factors necessary for users of general purpose financial reports to understand the credibility and integrity of the carbon credits the entity plans to use (for example, assumptions regarding the permanence of the carbon offset). </t>
  </si>
  <si>
    <t>Additional Disclosures</t>
  </si>
  <si>
    <t>GRI Reference</t>
  </si>
  <si>
    <t>Website Location</t>
  </si>
  <si>
    <t>GRI 2: General Disclosures 2021</t>
  </si>
  <si>
    <t>Organisational details</t>
  </si>
  <si>
    <t>Ampol Annual Reports</t>
  </si>
  <si>
    <t>Entities included in the organisations sustainability reporting</t>
  </si>
  <si>
    <t>Reporting period, frequency and contact point</t>
  </si>
  <si>
    <t>Restatements of information</t>
  </si>
  <si>
    <t xml:space="preserve">Where relevant, any identified or explained reasons for restatements and their effects are captured in our reporting suites and their footnotes. </t>
  </si>
  <si>
    <t>External assurance</t>
  </si>
  <si>
    <t>Activities, value chain and other business relationships</t>
  </si>
  <si>
    <t>Employees</t>
  </si>
  <si>
    <t>Workers who are not employees</t>
  </si>
  <si>
    <t>Governance structure and composition</t>
  </si>
  <si>
    <t>Ampol Corporate Governance</t>
  </si>
  <si>
    <t>Nomination and selection to the highest governance body</t>
  </si>
  <si>
    <t>Chair of the highest governance body</t>
  </si>
  <si>
    <t>Role of the highest governance body in overseeing the management of impacts</t>
  </si>
  <si>
    <t>Delegation of responsibility for managing impacts</t>
  </si>
  <si>
    <t>Role of the highest governance body in sustainability reporting</t>
  </si>
  <si>
    <t>Conflicts of interest</t>
  </si>
  <si>
    <t>Communication of critical concerns</t>
  </si>
  <si>
    <t>Collective knowledge of the highest governance body</t>
  </si>
  <si>
    <t>Evaluation of the performance of the highest governance body</t>
  </si>
  <si>
    <t>Remuneration policies</t>
  </si>
  <si>
    <t>Process to determine remuneration</t>
  </si>
  <si>
    <t>Annual total compensation ratio</t>
  </si>
  <si>
    <t>Ampol does not currently report publicly</t>
  </si>
  <si>
    <t>Statement on sustainable development strategy</t>
  </si>
  <si>
    <t>Policy commitments</t>
  </si>
  <si>
    <t>Embedding policy commitments</t>
  </si>
  <si>
    <t>Processes to remediate negative impacts</t>
  </si>
  <si>
    <t>Get In Touch | Ampol</t>
  </si>
  <si>
    <t>Mechanisms for seeking advice and raising concerns</t>
  </si>
  <si>
    <t>Compliance with laws and regulations</t>
  </si>
  <si>
    <t>Membership associations</t>
  </si>
  <si>
    <t xml:space="preserve">Approach to stakeholder engagement </t>
  </si>
  <si>
    <t>About Sustainability at Ampol</t>
  </si>
  <si>
    <t>Collective bargaining agreements</t>
  </si>
  <si>
    <t>Ampol's collective bargaining agreements are aligned to relevant requirements and published on the Fair Work Commissions website</t>
  </si>
  <si>
    <t>Find an enterprise agreement | Fair Work Commission</t>
  </si>
  <si>
    <t>GRI 11: Oil and Gas Sector 2021</t>
  </si>
  <si>
    <t>GHG emissions</t>
  </si>
  <si>
    <t>Climate adaption, resilience and transition</t>
  </si>
  <si>
    <t>Air emissions</t>
  </si>
  <si>
    <t>Biodiversity</t>
  </si>
  <si>
    <t>Waste</t>
  </si>
  <si>
    <t>Water and effluents</t>
  </si>
  <si>
    <t>Closure and rehabilitation</t>
  </si>
  <si>
    <t>Not applicable to Ampol as it is not an upstream business</t>
  </si>
  <si>
    <t>Asset integrity and critical incident management</t>
  </si>
  <si>
    <t>Occupational health and safety</t>
  </si>
  <si>
    <t>Employment practices</t>
  </si>
  <si>
    <t>About Human Rights at Ampol</t>
  </si>
  <si>
    <t>Non-discrimination and equal opportunity</t>
  </si>
  <si>
    <t>Freedom of association and collective bargaining</t>
  </si>
  <si>
    <t>Economic impacts</t>
  </si>
  <si>
    <t>Local communities</t>
  </si>
  <si>
    <t>Land and resource rights</t>
  </si>
  <si>
    <t>Rights of indigenous peoples</t>
  </si>
  <si>
    <t>Reconciliation at Ampol</t>
  </si>
  <si>
    <t>Conflict and security</t>
  </si>
  <si>
    <t>Not applicable to Ampol as it is not an upstream business and based in Australia and New Zealand</t>
  </si>
  <si>
    <t>Anti-competitive behaviour</t>
  </si>
  <si>
    <t>Anti-corruption</t>
  </si>
  <si>
    <t>Payments to governments</t>
  </si>
  <si>
    <t>Ampol Reports and Presentations</t>
  </si>
  <si>
    <t>Public policy</t>
  </si>
  <si>
    <t>SDG</t>
  </si>
  <si>
    <t>Key Targets</t>
  </si>
  <si>
    <t>Wellbeing and inclusive workplaces</t>
  </si>
  <si>
    <t>Reduce premature mortality from non-communicable diseases through prevention and treatment and promote mental health and wellbeing</t>
  </si>
  <si>
    <t>Ensure women’s full and effective participation and equal opportunities for leadership at all levels of decision making</t>
  </si>
  <si>
    <t>Achieve full and productive employment and decent work for women and men, including young persons and persons with a disability, and equal pay for equal work</t>
  </si>
  <si>
    <t>Indigenous partnerships</t>
  </si>
  <si>
    <t>Supporting communities and nature</t>
  </si>
  <si>
    <t>Achieve the environmentally sound management of chemicals and all waste throughout their life cycle and in accordance with agreed international frameworks</t>
  </si>
  <si>
    <t>Circular economy</t>
  </si>
  <si>
    <t>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</si>
  <si>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 xml:space="preserve">By 2030, substantially reduce waste generation through prevent, reduction, recycling and reuse </t>
  </si>
  <si>
    <t>Decarbonisation</t>
  </si>
  <si>
    <t>Ensure access to affordable, reliable and modern energy sources</t>
  </si>
  <si>
    <t>Substantially increase the share of renewable energy sources</t>
  </si>
  <si>
    <t>Improve energy efficiency</t>
  </si>
  <si>
    <t>Strengthen resilience and adaptive capacity to climate-related hazards and natural disasters</t>
  </si>
  <si>
    <t>Integrate climate change into policies, strategic and planning processes</t>
  </si>
  <si>
    <t>Contents</t>
  </si>
  <si>
    <t>About Ampol's ESG Databook</t>
  </si>
  <si>
    <t>‒</t>
  </si>
  <si>
    <t>Total energy consumed in Australia (GJ) ‒ CY</t>
  </si>
  <si>
    <t>Other ‒ Small Facilities</t>
  </si>
  <si>
    <t>Distribution ‒ Terminals, Aviation &amp; Depots</t>
  </si>
  <si>
    <t>Lytton ‒ Lubricants</t>
  </si>
  <si>
    <t>Lytton ‒ Refinery</t>
  </si>
  <si>
    <t>Quick Service Retail ‒ QSR</t>
  </si>
  <si>
    <t>(3)  QSR was added for NGER FY25</t>
  </si>
  <si>
    <t>(5)  Total High Value Product is from Lytton refinery and excludes the Lubricants facility. High Value Product refers to gasoline, diesel and jet fuel.</t>
  </si>
  <si>
    <t>SO2</t>
  </si>
  <si>
    <t xml:space="preserve">Fuels &amp; Infrastructure </t>
  </si>
  <si>
    <t>(3)  Waste data classification for Fuels and Infrastructure has been improved for greater accuracy and transparency.</t>
  </si>
  <si>
    <t>(5)  Category 2 severity environmental incidents resulting in less than three months remediation effort. Excludes incidents outside of Ampol’s operational control.</t>
  </si>
  <si>
    <t>(6)  Category 3 severity environmental incidents resulting in 3–12 months remediation effort. Excludes incidents outside of Ampol’s operational control.</t>
  </si>
  <si>
    <t>Landfill waste ‒ MSW ‒ solids (tonnes)</t>
  </si>
  <si>
    <t>Landfill hazardous waste ‒ solids (tonnes)</t>
  </si>
  <si>
    <t>Recycled or reused waste – C&amp;D ‒ solids (tonnes)</t>
  </si>
  <si>
    <t>Landfill waste – MSW ‒ solids (tonnes)</t>
  </si>
  <si>
    <t>Recycled water (purchased) + reused (Lytton refinery condensate) ‒ Lytton refinery only (kL)</t>
  </si>
  <si>
    <t>Recycled or reused waste – Steel ‒ solids (tonnes)</t>
  </si>
  <si>
    <t>Recycled or reused waste – Timber ‒ solids (tonnes)</t>
  </si>
  <si>
    <t>Recycled or reused waste – Cardboard ‒ solids (tonnes)</t>
  </si>
  <si>
    <t>Recycled or reused waste – Commingled ‒ solids (tonnes)</t>
  </si>
  <si>
    <t>Recycled or reused waste – Green Waste ‒ solids (tonnes)</t>
  </si>
  <si>
    <t xml:space="preserve">We recognise the importance of working closely and transparently with our stakeholders to better understand their interests and needs to inform our materiality assessment and focus areas.
Throughout the year, we employed a range of formal and informal channels to engage with a range of stakeholders groups.
The table below identifies our main stakeholder groups we have identified in 2025 and the mechanisms through which we engaged with them. Ampol used the topics raised through these engagements to understand the issues that most materially impact our business strategy and ability to create long-term value.
</t>
  </si>
  <si>
    <t>(2)  The total number of recordable injuries per million hours worked for a nominated reporting period.</t>
  </si>
  <si>
    <t>Total Modern Slavery SAQ ‒ Completed in 2025</t>
  </si>
  <si>
    <t>2‒29</t>
  </si>
  <si>
    <t>2‒30</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</si>
  <si>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</si>
  <si>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</si>
  <si>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</si>
  <si>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</si>
  <si>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</si>
  <si>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</si>
  <si>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</si>
  <si>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</si>
  <si>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</si>
  <si>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</si>
  <si>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</si>
  <si>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</si>
  <si>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</si>
  <si>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</si>
  <si>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</si>
  <si>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</si>
  <si>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</si>
  <si>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</si>
  <si>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</si>
  <si>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</si>
  <si>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</si>
  <si>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</si>
  <si>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</si>
  <si>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</si>
  <si>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</si>
  <si>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</si>
  <si>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</si>
  <si>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</si>
  <si>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9 (b) and 13: 
Disclose information to enable users of general purpose financial reports to understand the current and anticipated effects of those climate-related risks and opportunities on the entity's business model and value chain. Specifically, the entity shall disclose:</t>
  </si>
  <si>
    <t>16 (a) 
how climate-related risks and opportunities have affected its financial position, financial performance and cash flows for the reporting period.</t>
  </si>
  <si>
    <t>16 (c): 
how the entity expects its financial position to change over the short, medium and long term, given its strategy to manage climate-related risks and opportunities, taking into consideration:
(i)  its investment and disposal plans (for example, plans for capital expenditure, major acquisition and divestments, joint ventures, business transformation, innovation, new business areas, and asset retirements), including plans the entity is not contractually committed to; and 
(ii)  its planned sources of funding to implement its strategy; and</t>
  </si>
  <si>
    <t>9 (e) and 22: 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(see paragraphs B1–B18). In providing quantitative information, the entity may disclose a single amount or a range. Specifically, the entity shall disclose:</t>
  </si>
  <si>
    <t>29 (a) (i) Disclose its absolute gross greenhouse gas emissions generated during the reporting period, expressed as metric tonnes of CO2 equivalent (see paragraphs B19 – B2, classified as:</t>
  </si>
  <si>
    <t>Recommended 
Disclosures</t>
  </si>
  <si>
    <t>Reporting standards</t>
  </si>
  <si>
    <t>Total Recordable Injury 
Frequency Rate</t>
  </si>
  <si>
    <r>
      <t>Other ‒ International Offices</t>
    </r>
    <r>
      <rPr>
        <vertAlign val="superscript"/>
        <sz val="11"/>
        <color theme="1"/>
        <rFont val="MarkOT"/>
        <family val="2"/>
      </rPr>
      <t>(4)</t>
    </r>
  </si>
  <si>
    <r>
      <t>Total emissions (Scope 1 and 2) per kL of Total High Value Product, Lytton Refinery</t>
    </r>
    <r>
      <rPr>
        <vertAlign val="superscript"/>
        <sz val="11"/>
        <color theme="1"/>
        <rFont val="MarkOT"/>
        <family val="2"/>
      </rPr>
      <t xml:space="preserve">(5) </t>
    </r>
    <r>
      <rPr>
        <sz val="11"/>
        <color theme="1"/>
        <rFont val="MarkOT"/>
        <family val="2"/>
      </rPr>
      <t>(tCO</t>
    </r>
    <r>
      <rPr>
        <vertAlign val="subscript"/>
        <sz val="11"/>
        <color theme="1"/>
        <rFont val="MarkOT"/>
        <family val="2"/>
      </rPr>
      <t>2</t>
    </r>
    <r>
      <rPr>
        <sz val="11"/>
        <color theme="1"/>
        <rFont val="MarkOT"/>
        <family val="2"/>
      </rPr>
      <t>e/kL)</t>
    </r>
  </si>
  <si>
    <r>
      <t>Emissions profile (tCO</t>
    </r>
    <r>
      <rPr>
        <b/>
        <vertAlign val="subscript"/>
        <sz val="11"/>
        <color theme="4"/>
        <rFont val="MarkOT"/>
        <family val="2"/>
      </rPr>
      <t>2</t>
    </r>
    <r>
      <rPr>
        <b/>
        <sz val="11"/>
        <color theme="4"/>
        <rFont val="MarkOT"/>
        <family val="2"/>
      </rPr>
      <t>e) ‒ CY</t>
    </r>
  </si>
  <si>
    <r>
      <t>Emissions profile (tCO</t>
    </r>
    <r>
      <rPr>
        <b/>
        <vertAlign val="subscript"/>
        <sz val="11"/>
        <color theme="4"/>
        <rFont val="MarkOT"/>
        <family val="2"/>
      </rPr>
      <t>2</t>
    </r>
    <r>
      <rPr>
        <b/>
        <sz val="11"/>
        <color theme="4"/>
        <rFont val="MarkOT"/>
        <family val="2"/>
      </rPr>
      <t>e) ‒ FY</t>
    </r>
  </si>
  <si>
    <t xml:space="preserve">Total Group Scope 3 emissions (tCO2e) </t>
  </si>
  <si>
    <t xml:space="preserve">Australia total Scope 3 emissions (tCO2e) </t>
  </si>
  <si>
    <t># EV charge bays operated or controlled by Group by 31 December in Australia</t>
  </si>
  <si>
    <t># EV charge bays operated or controlled by Group by 31 December in New Zealand</t>
  </si>
  <si>
    <r>
      <t>Total Group Scope 1 emissions (tCO2e)</t>
    </r>
    <r>
      <rPr>
        <b/>
        <vertAlign val="superscript"/>
        <sz val="11"/>
        <color theme="1"/>
        <rFont val="MarkOT"/>
        <family val="2"/>
      </rPr>
      <t>(1)</t>
    </r>
  </si>
  <si>
    <r>
      <t>Total Group Scope 2 emissions (tCO2e)</t>
    </r>
    <r>
      <rPr>
        <b/>
        <vertAlign val="superscript"/>
        <sz val="11"/>
        <color theme="1"/>
        <rFont val="MarkOT"/>
        <family val="2"/>
      </rPr>
      <t>(2)</t>
    </r>
  </si>
  <si>
    <r>
      <t xml:space="preserve">Selected sustainability information </t>
    </r>
    <r>
      <rPr>
        <b/>
        <sz val="11"/>
        <color theme="4"/>
        <rFont val="Tahoma"/>
        <family val="2"/>
      </rPr>
      <t>‒</t>
    </r>
    <r>
      <rPr>
        <b/>
        <sz val="11"/>
        <color theme="4"/>
        <rFont val="MarkOT"/>
        <family val="2"/>
      </rPr>
      <t xml:space="preserve"> FY</t>
    </r>
  </si>
  <si>
    <r>
      <t xml:space="preserve">Selected sustainability information </t>
    </r>
    <r>
      <rPr>
        <b/>
        <sz val="11"/>
        <color theme="4"/>
        <rFont val="Proxima Nova"/>
        <family val="3"/>
      </rPr>
      <t>—</t>
    </r>
    <r>
      <rPr>
        <b/>
        <sz val="11"/>
        <color theme="4"/>
        <rFont val="MarkOT"/>
        <family val="2"/>
      </rPr>
      <t xml:space="preserve"> CY</t>
    </r>
  </si>
  <si>
    <t>(2)  Total emissions (Scope 2) are calculated in accordance with the National Greenhouse and Energy Reporting (NGER) definition and refers to all Scope 2 emissions within Ampol’s operational control in Australia.</t>
  </si>
  <si>
    <r>
      <t xml:space="preserve">(4)  Scope 2 Emission for the Singapore Office was added to Other </t>
    </r>
    <r>
      <rPr>
        <sz val="8"/>
        <color theme="1"/>
        <rFont val="Proxima Nova"/>
        <family val="3"/>
      </rPr>
      <t>—</t>
    </r>
    <r>
      <rPr>
        <sz val="8"/>
        <color theme="1"/>
        <rFont val="MarkOT"/>
        <family val="2"/>
        <scheme val="minor"/>
      </rPr>
      <t xml:space="preserve"> International Offices in CY2025</t>
    </r>
  </si>
  <si>
    <t>(4)  National Polluting Inventory (NPI) annual reporting requirements are for the reporting period between 1 January to 31 December to match environmental licencing requirements  for Lytton refinery only. These figures are due by 31 March annually to the Department of Climate Change, Energy, the Environment and Water.</t>
  </si>
  <si>
    <r>
      <t xml:space="preserve">Total air pollutants </t>
    </r>
    <r>
      <rPr>
        <b/>
        <sz val="11"/>
        <color theme="4"/>
        <rFont val="Tahoma"/>
        <family val="2"/>
      </rPr>
      <t>‒</t>
    </r>
    <r>
      <rPr>
        <b/>
        <sz val="11"/>
        <color theme="4"/>
        <rFont val="MarkOT"/>
        <family val="2"/>
      </rPr>
      <t xml:space="preserve"> (tonnes)</t>
    </r>
    <r>
      <rPr>
        <b/>
        <vertAlign val="superscript"/>
        <sz val="11"/>
        <color theme="4"/>
        <rFont val="MarkOT"/>
        <family val="2"/>
      </rPr>
      <t>(4)</t>
    </r>
  </si>
  <si>
    <r>
      <t>Category 3 severity environmental incident</t>
    </r>
    <r>
      <rPr>
        <vertAlign val="superscript"/>
        <sz val="11"/>
        <color theme="1"/>
        <rFont val="MarkOT"/>
        <family val="2"/>
      </rPr>
      <t>(6)</t>
    </r>
  </si>
  <si>
    <r>
      <t>Category 2 severity environmental incident</t>
    </r>
    <r>
      <rPr>
        <vertAlign val="superscript"/>
        <sz val="11"/>
        <color theme="1"/>
        <rFont val="MarkOT"/>
        <family val="2"/>
      </rPr>
      <t>(5)</t>
    </r>
  </si>
  <si>
    <r>
      <t>Fuels and Infrastructure</t>
    </r>
    <r>
      <rPr>
        <b/>
        <vertAlign val="superscript"/>
        <sz val="11"/>
        <color theme="1"/>
        <rFont val="MarkOT"/>
        <family val="2"/>
      </rPr>
      <t>(3)</t>
    </r>
  </si>
  <si>
    <t>Recycled or reused waste – Commingled – solids (tonnes)</t>
  </si>
  <si>
    <t>Recycled or reused waste ‒ Paper / Cardboard – solids (tonnes)</t>
  </si>
  <si>
    <r>
      <t>Total Recordable Injuries (TRI)</t>
    </r>
    <r>
      <rPr>
        <vertAlign val="superscript"/>
        <sz val="11"/>
        <color theme="1"/>
        <rFont val="MarkOT"/>
        <family val="2"/>
      </rPr>
      <t>(1)</t>
    </r>
  </si>
  <si>
    <t>Personal Safety</t>
  </si>
  <si>
    <r>
      <t>Total recordable Injury Frequency 
Rate (TRIFR) (YTD)</t>
    </r>
    <r>
      <rPr>
        <vertAlign val="superscript"/>
        <sz val="11"/>
        <color theme="1"/>
        <rFont val="MarkOT"/>
        <family val="2"/>
      </rPr>
      <t>(2)</t>
    </r>
  </si>
  <si>
    <t>Total recordable Injury Frequency 
Rate (TRIFR) (12 Month rolling)</t>
  </si>
  <si>
    <r>
      <t>Days Away From Work Injury 
Frequency Rate</t>
    </r>
    <r>
      <rPr>
        <vertAlign val="superscript"/>
        <sz val="11"/>
        <color theme="1"/>
        <rFont val="MarkOT"/>
        <family val="2"/>
      </rPr>
      <t>(3)</t>
    </r>
  </si>
  <si>
    <r>
      <t>Process Safety</t>
    </r>
    <r>
      <rPr>
        <b/>
        <vertAlign val="superscript"/>
        <sz val="11"/>
        <rFont val="MarkOT"/>
        <family val="2"/>
      </rPr>
      <t>(4)</t>
    </r>
  </si>
  <si>
    <t>Gender-based pay differences (like-for-like roles) (%)</t>
  </si>
  <si>
    <t xml:space="preserve">(1)   Ampol’s total community investment includes cash donations, funds raised from customers in our retail network, in-kind support (including provision of fuel products), employee contributions, volunteering hours, and management fees. New Zealand's total community investment includes cash donations only. </t>
  </si>
  <si>
    <r>
      <t>Total community investment ($m)</t>
    </r>
    <r>
      <rPr>
        <vertAlign val="superscript"/>
        <sz val="11"/>
        <color theme="1"/>
        <rFont val="MarkOT"/>
        <family val="2"/>
      </rPr>
      <t>(1)</t>
    </r>
  </si>
  <si>
    <t>Modern Slavery ‒ Supplier Assessment Questionnaire (SAQ) completeness for High Risk Suppliers</t>
  </si>
  <si>
    <t xml:space="preserve">(1)  All employees are required to complete Code of Conduct training every two years. This metric reports only those employees who completed the training during CY2025; therefore, the lower figure reflects the timing of the two year cycle rather than overall organisational compliance. </t>
  </si>
  <si>
    <r>
      <t>Total %</t>
    </r>
    <r>
      <rPr>
        <vertAlign val="superscript"/>
        <sz val="11"/>
        <color theme="1"/>
        <rFont val="MarkOT"/>
        <family val="2"/>
      </rPr>
      <t>(1)</t>
    </r>
  </si>
  <si>
    <t>Specific Standard Disclosures</t>
  </si>
  <si>
    <t>Strategy, Policies and Practices</t>
  </si>
  <si>
    <t>Activities and Workers</t>
  </si>
  <si>
    <t>Organisation and Reporting Practices</t>
  </si>
  <si>
    <t>Employees and 
contractors</t>
  </si>
  <si>
    <t>Shareholders &amp; 
investment community</t>
  </si>
  <si>
    <t>First Nations, indigenous and Local communities</t>
  </si>
  <si>
    <t>Forced labour and 
modern slavery</t>
  </si>
  <si>
    <t>Total Emission Intensity (Scope 1 and 2) per kL of HVP Lytton Refinery (tCO2e/kL)</t>
  </si>
  <si>
    <t>Total Emission Intensity (Scope 1 and 2) per kL of HVP Terminals (tCO2e/kL)</t>
  </si>
  <si>
    <t>Energy Intensity Index</t>
  </si>
  <si>
    <r>
      <t>Quick Service Retail ‒ QSR</t>
    </r>
    <r>
      <rPr>
        <vertAlign val="superscript"/>
        <sz val="11"/>
        <color theme="1"/>
        <rFont val="MarkOT"/>
        <family val="2"/>
      </rPr>
      <t>(3)</t>
    </r>
  </si>
  <si>
    <r>
      <t>Potable water use ‒ in Australia only and excluding Lytton refinery (kL)</t>
    </r>
    <r>
      <rPr>
        <vertAlign val="superscript"/>
        <sz val="11"/>
        <color theme="1"/>
        <rFont val="MarkOT"/>
        <family val="2"/>
      </rPr>
      <t>(1)</t>
    </r>
  </si>
  <si>
    <r>
      <t>Potable water use ‒ Lytton refinery only (kL)</t>
    </r>
    <r>
      <rPr>
        <vertAlign val="superscript"/>
        <sz val="11"/>
        <color theme="1"/>
        <rFont val="MarkOT"/>
        <family val="2"/>
      </rPr>
      <t>(2)</t>
    </r>
  </si>
  <si>
    <t>Understanding Our Stakeholders</t>
  </si>
  <si>
    <t>(1)   Employee or contractor occupational injury or illness with operational control &amp; work relationship where days away from work, restricted work or medical treatment required.</t>
  </si>
  <si>
    <t>(3)  This is calculated as the total number of days away from work injuries per one million hours worked. A day away from work injury is where the agreed capacity of the worker, supported by a physician where available, is unfit to work for any full calendar day after the date of injury.</t>
  </si>
  <si>
    <t>(4)  A process safety incident is an unplanned or uncontrolled loss of primary containment or any material including non-toxic and non-flammable materials from a process or an undesired event or condition.</t>
  </si>
  <si>
    <t>36:
For each greenhouse gas emissions target disclosed in accordance with paragraphs 33-35, an entity shall disclose:</t>
  </si>
  <si>
    <t>Social</t>
  </si>
  <si>
    <t xml:space="preserve">       Energy &amp; GHG Emissions</t>
  </si>
  <si>
    <t xml:space="preserve">       Water, Waste &amp; Air Emissions</t>
  </si>
  <si>
    <t xml:space="preserve">       Stakeholder Engagement</t>
  </si>
  <si>
    <t xml:space="preserve">       People</t>
  </si>
  <si>
    <t xml:space="preserve">       Ethics &amp; Business Conduct</t>
  </si>
  <si>
    <t xml:space="preserve">       AASB Index</t>
  </si>
  <si>
    <t xml:space="preserve">       GRI Index</t>
  </si>
  <si>
    <t xml:space="preserve">       UN SDG Progress</t>
  </si>
  <si>
    <t xml:space="preserve">       2025 Progress</t>
  </si>
  <si>
    <t xml:space="preserve">       Approach to Sustainability</t>
  </si>
  <si>
    <t>N/A</t>
  </si>
  <si>
    <t>Total Scope 1 and 2 Emissions</t>
  </si>
  <si>
    <t>DAFW</t>
  </si>
  <si>
    <t>See each row below</t>
  </si>
  <si>
    <t>2025 ESG Databook</t>
  </si>
  <si>
    <t>Performance Metric</t>
  </si>
  <si>
    <t>Tab</t>
  </si>
  <si>
    <t>Selected sustainability information ‒ FY</t>
  </si>
  <si>
    <t>Selected sustainability information — CY</t>
  </si>
  <si>
    <t>Energy &amp; GHG Emissions</t>
  </si>
  <si>
    <t>Total Group Scope 1 emissions (tCO2e) - CY</t>
  </si>
  <si>
    <t>Total Group Scope 2 emissions (tCO2e) - FY</t>
  </si>
  <si>
    <t>Total Group Scope 2 emissions (tCO2e) - CY</t>
  </si>
  <si>
    <t>Total Group Scope 3 emissions (tCO2e) - CY</t>
  </si>
  <si>
    <t>New Zealand total Scope 3 emissions (tCO2e) - CY</t>
  </si>
  <si>
    <t>Australia total Scope 3 emissions (tCO2e) - CY</t>
  </si>
  <si>
    <t>Waste Volumes</t>
  </si>
  <si>
    <t>Fuels and Infrastructure</t>
  </si>
  <si>
    <t>Total air pollutants ‒ (tonnes)</t>
  </si>
  <si>
    <t>Water, Waste &amp; Air Emissions</t>
  </si>
  <si>
    <t>Total energy consumed in Australia (GJ) ‒ FY</t>
  </si>
  <si>
    <t>Total Group Scope 1 emissions (tCO2e) - FY</t>
  </si>
  <si>
    <t>Stakeholder Groups</t>
  </si>
  <si>
    <t>Safety Performance</t>
  </si>
  <si>
    <t>Process Safety</t>
  </si>
  <si>
    <t>People Performance</t>
  </si>
  <si>
    <t>Stakeholder Engagement</t>
  </si>
  <si>
    <t>Safety</t>
  </si>
  <si>
    <t>Workforce data and gender diversity by region for CY2025</t>
  </si>
  <si>
    <t>People</t>
  </si>
  <si>
    <t>Community and Indigenous Peoples Performance</t>
  </si>
  <si>
    <t>Total community investment ($m)</t>
  </si>
  <si>
    <t>Community &amp; Indigenous Peoples</t>
  </si>
  <si>
    <t>Ethics and Business Conduct Performance</t>
  </si>
  <si>
    <t>Approach to Sustainability</t>
  </si>
  <si>
    <t>Ethics &amp; Business conduct</t>
  </si>
  <si>
    <t>About the Sustainability Data Datasheet and Appendix</t>
  </si>
  <si>
    <r>
      <t>Quick Service Retail ‒ QSR</t>
    </r>
    <r>
      <rPr>
        <vertAlign val="superscript"/>
        <sz val="11"/>
        <color theme="1"/>
        <rFont val="MarkOT"/>
      </rPr>
      <t>(3)</t>
    </r>
  </si>
  <si>
    <r>
      <t>Other ‒ International Offices</t>
    </r>
    <r>
      <rPr>
        <vertAlign val="superscript"/>
        <sz val="11"/>
        <color theme="1"/>
        <rFont val="MarkOT"/>
      </rPr>
      <t>(4)</t>
    </r>
  </si>
  <si>
    <t>Section 1.1
Section 1.2
Section 1.3
Section 1.4
Section 2.1</t>
  </si>
  <si>
    <t xml:space="preserve">Section 1.3.4 
Section 1.5 </t>
  </si>
  <si>
    <t>Section 1.1 
Section 1.3 
Section 1.4 
Section 2.2.6</t>
  </si>
  <si>
    <t xml:space="preserve">Section 1.1 
Section 1.2
Section 1.3 
Section 1.4 
Section 2.2.3 </t>
  </si>
  <si>
    <t>Section 1.2
Section 1.3 
Section 1.4 
Section 4.8.1 
Section 4.8.5</t>
  </si>
  <si>
    <t xml:space="preserve">Section 1.2 
Section 1.4 
Section 2.2.4 </t>
  </si>
  <si>
    <t xml:space="preserve">Section 1.2 
Section 1.4
Section 2.2.4 </t>
  </si>
  <si>
    <t>Section 1.2 
Section 1.4 
Section 2.2.4</t>
  </si>
  <si>
    <t xml:space="preserve">Section 3.7 </t>
  </si>
  <si>
    <t>Section 3.7</t>
  </si>
  <si>
    <t xml:space="preserve">Section 3.3 </t>
  </si>
  <si>
    <t>Section 3.7, ‘Current effects’, ‘Potential effects’</t>
  </si>
  <si>
    <t>Section 3.7, ‘Value chain impacts’</t>
  </si>
  <si>
    <t>See below</t>
  </si>
  <si>
    <t xml:space="preserve">Section 4.8.2 </t>
  </si>
  <si>
    <t>Section 3.1 
Section 3.2 
Section 3.7, ‘Mitigation and adaptation efforts’; ‘transition planning efforts’, ‘Strategic response’</t>
  </si>
  <si>
    <t>Section 3.7, ‘Mitigation and adaptation efforts’, ‘Strategic response’</t>
  </si>
  <si>
    <t xml:space="preserve">Section 3.2 
Section 4.8.2 </t>
  </si>
  <si>
    <t>Section 3.7, ‘Mitigation and adaptation efforts’; ‘Strategic response’</t>
  </si>
  <si>
    <t xml:space="preserve">Section 4.8 </t>
  </si>
  <si>
    <t>Section 4.8, ‘Target type’ row for each target 
Section 4.8.3</t>
  </si>
  <si>
    <t>Section 3.2</t>
  </si>
  <si>
    <t xml:space="preserve">Section 3.2
Section 4.8 </t>
  </si>
  <si>
    <t xml:space="preserve">Section 4.8 and ‘Scope’ row for each target </t>
  </si>
  <si>
    <t xml:space="preserve">Section 4.8, ‘Metrics’ and ‘Metrics for monitoring’ rows for each target </t>
  </si>
  <si>
    <t xml:space="preserve">Section 4.8, ‘Progress achieved’ row for each target 
Section 4.8.3 </t>
  </si>
  <si>
    <t xml:space="preserve">Section 4.8, ‘Revision’ row for each target </t>
  </si>
  <si>
    <t>Section 3.7
Section 4.7</t>
  </si>
  <si>
    <t>Section 4.8, ‘Metrics for monitoring progress’ row for each target</t>
  </si>
  <si>
    <t xml:space="preserve">Section 4.8, ‘Review process’ row for each target 
Section 4.8.1 </t>
  </si>
  <si>
    <t>Section 4.8, ‘Validation’ row for each target</t>
  </si>
  <si>
    <t>Section 4.8</t>
  </si>
  <si>
    <t xml:space="preserve">Section 4.8, ‘Jurisdictional commitment that informed target’ row for each target </t>
  </si>
  <si>
    <t xml:space="preserve">Section 4.8, ‘Target type’ row for each target </t>
  </si>
  <si>
    <t>Section 4.8, ‘Milestones and interim targets’ row for each target</t>
  </si>
  <si>
    <t xml:space="preserve">Section 3.8 </t>
  </si>
  <si>
    <t>Section 4.8, ‘Base year’ row for each target</t>
  </si>
  <si>
    <t>Section 4.8, ‘Period’ row for each target</t>
  </si>
  <si>
    <t xml:space="preserve">Section 4.8, ‘Coverage’ row for each target </t>
  </si>
  <si>
    <t xml:space="preserve">Section 4.8, ‘Objectives’ row for each target </t>
  </si>
  <si>
    <t xml:space="preserve">Section 4.8, ‘Metric’ and ‘Scope’ rows for each target </t>
  </si>
  <si>
    <t>Section 3.5
Section 3.8
Note 5.1: Significant judgements, assumptions and measurement uncertainty</t>
  </si>
  <si>
    <t>Section 3.8</t>
  </si>
  <si>
    <t xml:space="preserve">Section 3.2 
Section 4.8 </t>
  </si>
  <si>
    <t>Section 3.7 
Section 3.8</t>
  </si>
  <si>
    <t>Section 4.8.5</t>
  </si>
  <si>
    <t>Section 3.7
Section 3.8</t>
  </si>
  <si>
    <t xml:space="preserve">Section 4.8.4 </t>
  </si>
  <si>
    <t>Section 3.6</t>
  </si>
  <si>
    <t>Section 4.8.4</t>
  </si>
  <si>
    <t>Section 4.7</t>
  </si>
  <si>
    <t>Section 4.6</t>
  </si>
  <si>
    <t>Section 4.5</t>
  </si>
  <si>
    <t xml:space="preserve">Section 3.6 </t>
  </si>
  <si>
    <t>Section 4.4</t>
  </si>
  <si>
    <t xml:space="preserve">Section 4.2 </t>
  </si>
  <si>
    <t>Section 4.2</t>
  </si>
  <si>
    <t>Section 4.1</t>
  </si>
  <si>
    <t>Section 3.6 
Section 3.8</t>
  </si>
  <si>
    <t xml:space="preserve">Section 3.6 
Section 3.8 </t>
  </si>
  <si>
    <t>Section 4.1 
Section 4.2 
Section 4.3
GHG Emission Calculation Methodology 2025</t>
  </si>
  <si>
    <t xml:space="preserve">Section 4.3 </t>
  </si>
  <si>
    <t>Section 2.2.1 
Section 2.2.2 
Section 2.2.3</t>
  </si>
  <si>
    <t>Section 2.2.1</t>
  </si>
  <si>
    <t>Section 2.2.2</t>
  </si>
  <si>
    <t>Section 2.2.3
Section 4.5</t>
  </si>
  <si>
    <t>Section 2.2.4</t>
  </si>
  <si>
    <t>Section 2.2.5</t>
  </si>
  <si>
    <t xml:space="preserve">Section 2.2.1 
Section 2.2.2 
Section 2.2.3 
Section 2.2.4 </t>
  </si>
  <si>
    <t xml:space="preserve">Section 2.1 
Section 2.2.1
Section 2.2.2 
Section 2.2.3 
Section 2.2.4 
Section 4.5 </t>
  </si>
  <si>
    <t>Complaint type</t>
  </si>
  <si>
    <t>Cultural Health Scores</t>
  </si>
  <si>
    <t xml:space="preserve">Employee Average Training Hours </t>
  </si>
  <si>
    <t>Indigenous Employment and Diversity</t>
  </si>
  <si>
    <t xml:space="preserve">Indigenous Spend </t>
  </si>
  <si>
    <t>Location-based Method</t>
  </si>
  <si>
    <t>Market-based Method</t>
  </si>
  <si>
    <t>Operational Emissions</t>
  </si>
  <si>
    <t>Scope 1 Emissions</t>
  </si>
  <si>
    <t>Scope 2 Emissions</t>
  </si>
  <si>
    <t>Scope 3 Emissions</t>
  </si>
  <si>
    <t>Total Air Pollutants</t>
  </si>
  <si>
    <t>Voluntary Turnover</t>
  </si>
  <si>
    <t>Workforce Data and Gender Diversity by Region</t>
  </si>
  <si>
    <t>Ambition means an overarching drive or desire for success and achievement</t>
  </si>
  <si>
    <t>Ampol Limited</t>
  </si>
  <si>
    <t>ARENA</t>
  </si>
  <si>
    <t>Australian Renewable Energy Agency</t>
  </si>
  <si>
    <t>Greater than or equal to 7 continuous full days off work immediately from the time and day of an injury/illness event, but less than 6 months</t>
  </si>
  <si>
    <t>Refers to the number of employees who have completed Ampol Code of Conduct training</t>
  </si>
  <si>
    <t>GJ</t>
  </si>
  <si>
    <t>Gigajoule</t>
  </si>
  <si>
    <t>Days Away From Work - A day away from work injury is where the agreed capacity of the worker, supported by a physician where available, is unfit to work for any full calendar day after the date of injury</t>
  </si>
  <si>
    <t>Total days away from work injury frequency rate is calculated as the total number of days away from work injuries per one million hours worked</t>
  </si>
  <si>
    <t>Data is based on Solomon Associates Energy Intensity Index 2010 methodology</t>
  </si>
  <si>
    <t>One EV charging bay is defined as a parking spot in which one customer can park and charge their electric vehicle using either an AmpCharge EV fast charger or any functionally equivalent electric vehicle fast charger. Each two EV charging bays are generally supported by a charging unit capable of charging two vehicles concurrently</t>
  </si>
  <si>
    <t>Employees types by gender, region, category and employment type and contractors by region</t>
  </si>
  <si>
    <t>Includes cash donations, funds raised from customers in our retail network, in-kind support (including provision of fuel products), employee contributions, volunteering hours, and management fees</t>
  </si>
  <si>
    <t>National Polluting Inventory (NPI) annual reporting requirements are for the reporting period between 1 January to 31 December to match environmental licencing requirements for Lytton refinery only. These figures are due by 31 March annually to the Department of Climate Change, Energy, the Environment and Water</t>
  </si>
  <si>
    <t>Refers to a verbal or written notification made directly to Ampol to an alleged concern about Ampol activities perceived to be adversely affecting stakeholders</t>
  </si>
  <si>
    <t>The average of employee engagement scores, based on the final engagement survey in December 2025</t>
  </si>
  <si>
    <t>Australian Accounting Standards Board Standard S2 (under Australian Sustainability Reporting Standards [ASRS])</t>
  </si>
  <si>
    <t>HVP</t>
  </si>
  <si>
    <t>High Value Product, which refers to gasoline, diesel and jet fuel</t>
  </si>
  <si>
    <t>The number of Indigenous employees as at 31 December 2025, categorised by gender, region, and employment type</t>
  </si>
  <si>
    <t>Refers to the total amount spent on indigenous suppliers in $m or NZ$m</t>
  </si>
  <si>
    <t>Emissions calculated using a location-based method reflect the average emissions intensity of grids on which energy consumption occurs (using mostly grid-average emission factor data)</t>
  </si>
  <si>
    <t>Emissions calculated using a market-based method reflect emissions from electricity that has been purposefully chosen (or lack of choice). It derives emission factors from contractual instruments, which include any type of contract between two parties for the sale and purchase of energy bundled with attributes about the energy generation, or for unbundled attribute claims</t>
  </si>
  <si>
    <t>Defined in accordance with the National Greenhouse and Reporting (NGER) definition and refers to all Scope 1 and Scope 2 emissions within Ampol’s operational control</t>
  </si>
  <si>
    <t>Direct greenhouse gas emissions that occur from sources that are owned or controlled by an entity</t>
  </si>
  <si>
    <t>Indirect greenhouse gas emissions from the generation of purchased or acquired electricity, steam, heating or cooling consumed by an entity. Purchased and acquired electricity is electricity that is purchased or otherwise brought into an entity’s boundary. Scope 2 greenhouse gas emissions physically occur at the facility where electricity is generated</t>
  </si>
  <si>
    <t>Indirect greenhouse gas emissions (not included in Scope 2 greenhouse gas emissions) that occur in the value chain of an entity, including both upstream and downstream emissions. Scope 3 greenhouse gas emissions include the Scope 3 categories in the Greenhouse Gas Protocol Corporate Value Chain (Scope 3) Accounting and Reporting Standard (2011)</t>
  </si>
  <si>
    <t>Refers to the total volume waste data for Fuels and Infrastructure, Convenience Retail, Distribution and Z Energy in tonnes</t>
  </si>
  <si>
    <t>Refers to the total volume of potable and recycled water consumed in kL</t>
  </si>
  <si>
    <t>Total number of recordable injuries per one million hours worked for a nominated reporting period</t>
  </si>
  <si>
    <t>$m</t>
  </si>
  <si>
    <t>Indigenous spend ($m)</t>
  </si>
  <si>
    <t>NZ$m</t>
  </si>
  <si>
    <t xml:space="preserve">Like-for-like:  A weighted average of each of the pay gaps that exist at each Job Family and Job Level where male AND female representation exists, as of 31 December 2025 (Permanent and non-Award staff only; excluding ALT) as of 31 December 2025
Overall Group: Weighted average by country of female salary over average male salary minus 1, as of 31 December 2025 (Permanent and non-Award staff only; excluding ALT) </t>
  </si>
  <si>
    <r>
      <t>Total emissions (Scope 1 and 2) per kL of Total Fuel Throughput, Terminals (tCO</t>
    </r>
    <r>
      <rPr>
        <vertAlign val="subscript"/>
        <sz val="11"/>
        <color theme="1"/>
        <rFont val="MarkOT"/>
        <family val="2"/>
      </rPr>
      <t>2</t>
    </r>
    <r>
      <rPr>
        <sz val="11"/>
        <color theme="1"/>
        <rFont val="MarkOT"/>
        <family val="2"/>
      </rPr>
      <t>e/kL)</t>
    </r>
    <r>
      <rPr>
        <vertAlign val="superscript"/>
        <sz val="11"/>
        <color theme="1"/>
        <rFont val="MarkOT"/>
        <family val="2"/>
      </rPr>
      <t>(6)</t>
    </r>
  </si>
  <si>
    <r>
      <t>Total emissions (Scope 2) Ampol Convenience Retail (tCO</t>
    </r>
    <r>
      <rPr>
        <vertAlign val="subscript"/>
        <sz val="11"/>
        <rFont val="MarkOT"/>
        <family val="2"/>
      </rPr>
      <t>2</t>
    </r>
    <r>
      <rPr>
        <sz val="11"/>
        <rFont val="MarkOT"/>
        <family val="2"/>
      </rPr>
      <t>e) ‒ market-based method</t>
    </r>
    <r>
      <rPr>
        <vertAlign val="superscript"/>
        <sz val="11"/>
        <color theme="1"/>
        <rFont val="MarkOT"/>
        <family val="2"/>
      </rPr>
      <t>(7)</t>
    </r>
  </si>
  <si>
    <t>Total emissions (Scope 2) Ampol Convenience Retail (tCO2e) ‒ market-based method</t>
  </si>
  <si>
    <t>Total emissions (Scope 1 and 2) per kL of Total High Value Product, Lytton refinery (tCO2e/kL)</t>
  </si>
  <si>
    <r>
      <t>Total emissions (Scope 2) Ampol Group (Australia only) (tCO2e) ‒ market-based method</t>
    </r>
    <r>
      <rPr>
        <vertAlign val="superscript"/>
        <sz val="11"/>
        <color theme="1"/>
        <rFont val="MarkOT"/>
      </rPr>
      <t>(8)</t>
    </r>
  </si>
  <si>
    <t xml:space="preserve">An unplanned or uncontrolled release of any material, including non-toxic and non-flammable materials (e.g., steam, hot water, nitrogen, compressed CO2, or compressed air), from a process that results in one or more of the consequences listed below;
•  employee or contractor days away from work injury or fatality
•  hospital admission or fatality of a third party
•  officially declared community evacuation or shelter-in-place (SIP)
•  fire or explosion resulting in damage of ≥US$2500 direct costs
•  an engineered pressure-relief (e.g., PRD, SIS, or manually initiated emergency depressure) 
   discharge, of a quantity greater than or equal to Tier 2 threshold quantities in any 1-hour period, to 
   atmosphere whether directly or via a downstream destructive device that results in one or more of 
   the following four consequences. The threshold quantity determination is made at the discharge of 
   the engineered PRD, while the consequence is determined when the material reaches atmosphere 
   whether directly or via a downstream destructive device
•  an upset emission from a permitted or regulated source, of a quantity greater than or equal to the 
    Tier 2 threshold quantities in any 1-hour period, that results in one or more of the following four 
    consequences.
    − liquid carry over
    − discharge to an unsafe location
    − an on-site shelter-in-place or on-site evacuation
    − public protective measures (e.g., road closure)
•  a release of material which is greater than the Tier 1 threshold quantities in any one-hour period. 
   Non-toxic and non-flammable materials do not have a Tier 2 threshold quantity and are only 
   classified as Tier 2 if the event results in one of the above consequences.
</t>
  </si>
  <si>
    <t>Tier 2 threshold quantities include:
•  flammable gases (50kgs)
•  PGII flammable liquids (100kgs)
•  PGIII flammable liquids (1000kgs).
•  TIH Zone B materials (2.5kg)
•  TIH Zone C materials (10kg)
•  TIH Zone D materials (20kg)</t>
  </si>
  <si>
    <t>Disclosure / Index</t>
  </si>
  <si>
    <t xml:space="preserve">An unplanned or uncontrolled release of any material, including non-toxic and non-flammable materials (e.g., steam, hot water, nitrogen, compressed CO2, or compressed air), from a process that results in one or more of the consequences listed below;
•  employee or contractor days away from work injury or fatality
•  hospital admission or fatality of a third party
•  officially declared community evacuation or shelter-in-place (SIP)
•  fire or explosion resulting in damage of ≥US$100k direct costs
•  an engineered pressure-relief (e.g., PRD, SIS, or manually initiated emergency depressure)
   discharge, of a quantity greater than or equal to Tier 1 threshold quantities in any 1-hour period, 
   to atmosphere whether directly or via a downstream destructive device that results in one or more
   of the following four consequences. The threshold quantity determination is made at the discharge
   of the engineered PRD, while the consequence is determined when the material reaches 
   atmosphere whether directly or via a downstream destructive device
•  an upset emission from a permitted or regulated source, of a quantity greater than or equal to the   
    Tier 1 threshold quantities in any 1-hour period, that results in one or more of the following four
    consequences.
    − liquid carry over
    − discharge to an unsafe location
    − an on-site shelter-in-place or on-site evacuation
    − public protective measures (e.g., road closure)
•  a release of material which is greater than the Tier 1 threshold quantities in any one-hour period. 
   Non-toxic and non-flammable materials do not have a Tier 1 threshold quantity and are only
   classified as Tier 1 if the event results in one of the above consequences.
</t>
  </si>
  <si>
    <t>UN SDG Progress</t>
  </si>
  <si>
    <t>Tier 1 threshold quantities include;
•  flammable gases (500kgs)
•  PGII flammable liquids (1000kgs)
•  PGIII flammable liquids (2000kgs)
•  TIH Zone B materials (25kg)
•  TIH Zone C materials (100kg)
•  TIH Zone D materials (200kg)</t>
  </si>
  <si>
    <t>2025 Progress</t>
  </si>
  <si>
    <t>AASB Index</t>
  </si>
  <si>
    <t>GRI Index</t>
  </si>
  <si>
    <t>(7)  Market-based method refers to the use of market-based accounting methods in accordance with the National Greenhouse and Energy Reporting (NGER) definition attributed to emissions reductions associated with a renewable energy procurement contract agreement for Ampol’s Convenience Retail facilities within Ampol’s operational control in Australia.</t>
  </si>
  <si>
    <t>2025 Sustainability Strategy Scorecard</t>
  </si>
  <si>
    <t>2025 Priority</t>
  </si>
  <si>
    <t>Progress Achieved</t>
  </si>
  <si>
    <t>Continue to reduce the Group average gender-based pay differential</t>
  </si>
  <si>
    <t>Deliver initiatives that increase the likelihood of maintaining and/or uplifting AWEI status</t>
  </si>
  <si>
    <t>Continued implementation of security and psychosocial risk control programs across retail operations</t>
  </si>
  <si>
    <t>Continue our commitment to reconciliation in Australia through implementation of the 2024-2026 Innovate Reconciliation Action Plan</t>
  </si>
  <si>
    <t>Group employee Net Promotor Score (eNPS)</t>
  </si>
  <si>
    <r>
      <t>% of the energy used for ARENA co-funded EV charging stations offset with renewable energy certificates</t>
    </r>
    <r>
      <rPr>
        <vertAlign val="superscript"/>
        <sz val="11"/>
        <color theme="1"/>
        <rFont val="MarkOT"/>
      </rPr>
      <t>(9)</t>
    </r>
  </si>
  <si>
    <r>
      <t>Total energy consumed in Australia (GJ) ‒ FY</t>
    </r>
    <r>
      <rPr>
        <b/>
        <vertAlign val="superscript"/>
        <sz val="11"/>
        <color theme="1"/>
        <rFont val="MarkOT"/>
        <family val="2"/>
      </rPr>
      <t>(10)</t>
    </r>
  </si>
  <si>
    <r>
      <t>Energy Intensity Index</t>
    </r>
    <r>
      <rPr>
        <vertAlign val="superscript"/>
        <sz val="11"/>
        <color theme="1"/>
        <rFont val="MarkOT"/>
        <family val="2"/>
      </rPr>
      <t>(11)</t>
    </r>
    <r>
      <rPr>
        <sz val="11"/>
        <color theme="1"/>
        <rFont val="MarkOT"/>
        <family val="2"/>
      </rPr>
      <t xml:space="preserve"> ‒ Lytton refinery</t>
    </r>
  </si>
  <si>
    <t>(10)  Total energy consumed figures in gigajoules (GJ) are calculated between 1 July to 30 June using the National Greenhouse and Energy Reporting (NGER) Measurement Determination  factors in relation to facilities within Ampol’s operational control within Australia in relation to the disposal of energy from the operation of the facility, including own- use and losses in  extraction, production, and transmission.</t>
  </si>
  <si>
    <t>(11)  Data is based on Solomon Associates Energy Intensity Index 2010 methodology.</t>
  </si>
  <si>
    <t>Refers to the total scope 1 and scope 2 emission (tCO2e) per volume of high value product in kL through Kurnell, Banksmeadow and Newport Terminals</t>
  </si>
  <si>
    <t>Prepare for full compliance with new tobacco legislative requirements</t>
  </si>
  <si>
    <t>Continued delivery of proactive community and environment programs across targeted fuel supply chain sites</t>
  </si>
  <si>
    <t>Progress towards our 2027 target by installing an additional 140 EV charging bays (from a 2024 base year) in Australia by the end of 2025</t>
  </si>
  <si>
    <t>Enhance processes to identify emissions reduction opportunities within our supply chain, partnering where feasible</t>
  </si>
  <si>
    <t>Continued transparency and disclosures aligned with AASB S2</t>
  </si>
  <si>
    <t>Continue to develop the Group Environmental Management System to reduce the impact of Ampol's operations in Australia</t>
  </si>
  <si>
    <t>Implementation of revised operating model to deliver remediation program across non-operational Convenience Retail sites</t>
  </si>
  <si>
    <t>Continue delivery of the retail packaging program</t>
  </si>
  <si>
    <t>Implementation of retail waste management plan and further reduce volume of waste to landfill</t>
  </si>
  <si>
    <t>(1) Potable water outside of Lytton refinery is an aggregate estimate based off our largest facilities.</t>
  </si>
  <si>
    <t>About Ampol's approach to sustainability</t>
  </si>
  <si>
    <t>Term</t>
  </si>
  <si>
    <r>
      <t>Workforce data and gender diversity by region for CY2025</t>
    </r>
    <r>
      <rPr>
        <b/>
        <vertAlign val="superscript"/>
        <sz val="11"/>
        <rFont val="MarkOT"/>
      </rPr>
      <t>(1)</t>
    </r>
  </si>
  <si>
    <t>(1) Consolidated Retail (Noodle Box &amp; Boost) and QSR (Hungry Jacks) do not use the same myHR system</t>
  </si>
  <si>
    <t>Total Recordable Injury</t>
  </si>
  <si>
    <t xml:space="preserve">An employee or contractor occupational injury where days away from work, restricted work or medical treatment is required. This excludes injuries where Ampol does not have operational control over the site or the work related incident occurred outside of work relationships. Additionally, this excludes injuries that are classified as first aid treatment only. </t>
  </si>
  <si>
    <t xml:space="preserve">Refers to the total scope 1 and scope 2 emission (tCO2e) per volume of high value product produced in kL </t>
  </si>
  <si>
    <t xml:space="preserve">Total Days Away from Work Injury Frequency Rate </t>
  </si>
  <si>
    <t>Group Gender based Pay Differences</t>
  </si>
  <si>
    <t xml:space="preserve">Release (Spill) to land, air or water resulting in an environmental incidents resulting in remediation effort of more than one week but less than three months. Excludes incidents outside of Ampol’s operational control. </t>
  </si>
  <si>
    <t xml:space="preserve">Release (Spill) to land, air or water resulting in medium term environmental harm and remediation effort of more than three months but less than twevle months.  Excludes incidents outside of Ampol’s operational control. </t>
  </si>
  <si>
    <t>(9) Ampol’s co-funding agreement with ARENA ended in August 2025. Ampol continues to voluntarily surrender LGCs to match the electricity consumption for these EV chargers, and the broader Australian on-the-go EV charging network</t>
  </si>
  <si>
    <t>Operational Energy Consumption and GHG Emissions</t>
  </si>
  <si>
    <t>Water, Waste and Air Emissions Data for CY2025</t>
  </si>
  <si>
    <t>Safety Performance Data for CY2025</t>
  </si>
  <si>
    <t>People Performance Data CY2025</t>
  </si>
  <si>
    <t>Community and Indigenous Peoples Performance Data CY2025</t>
  </si>
  <si>
    <t>Ethics and Business Conduct Performance Data CY2025</t>
  </si>
  <si>
    <t>Environmental Incident &amp; Spills</t>
  </si>
  <si>
    <r>
      <t>Modern Slavery</t>
    </r>
    <r>
      <rPr>
        <b/>
        <vertAlign val="superscript"/>
        <sz val="11"/>
        <color theme="4"/>
        <rFont val="MarkOT"/>
      </rPr>
      <t>(2)</t>
    </r>
  </si>
  <si>
    <t xml:space="preserve">(2) Ampol's modern slavery statement is available here https://www.ampol.com.au/sustainability/human-rights </t>
  </si>
  <si>
    <t xml:space="preserve">       Safety</t>
  </si>
  <si>
    <t>The number of voluntary turnovers of permanent full time or permanent part time employee  for the period 1 January 2025 – 31 December 2025, categorised by gender, age group, and region</t>
  </si>
  <si>
    <t>(1)  Total emissions (Scope 1) are calculated in accordance with the National Greenhouse and Energy Reporting (NGER) definition and refers to all Scope 1 emissions within  Ampol’s operational control in Australia.</t>
  </si>
  <si>
    <r>
      <t>Tier 1</t>
    </r>
    <r>
      <rPr>
        <vertAlign val="superscript"/>
        <sz val="11"/>
        <color theme="1"/>
        <rFont val="MarkOT"/>
      </rPr>
      <t>(5)</t>
    </r>
    <r>
      <rPr>
        <sz val="11"/>
        <color theme="1"/>
        <rFont val="MarkOT"/>
        <family val="2"/>
      </rPr>
      <t xml:space="preserve"> process safety event</t>
    </r>
  </si>
  <si>
    <r>
      <t>Tier 2</t>
    </r>
    <r>
      <rPr>
        <vertAlign val="superscript"/>
        <sz val="11"/>
        <color theme="1"/>
        <rFont val="MarkOT"/>
      </rPr>
      <t>(5)</t>
    </r>
    <r>
      <rPr>
        <sz val="11"/>
        <color theme="1"/>
        <rFont val="MarkOT"/>
        <family val="2"/>
      </rPr>
      <t xml:space="preserve"> process safety event</t>
    </r>
  </si>
  <si>
    <r>
      <t>Community concerns, complaints and grievances</t>
    </r>
    <r>
      <rPr>
        <b/>
        <vertAlign val="superscript"/>
        <sz val="11"/>
        <rFont val="MarkOT"/>
      </rPr>
      <t>(2)</t>
    </r>
    <r>
      <rPr>
        <b/>
        <sz val="11"/>
        <rFont val="MarkOT"/>
        <family val="2"/>
      </rPr>
      <t xml:space="preserve"> </t>
    </r>
  </si>
  <si>
    <t>(2)  See definitions tab for definition of community complaint.</t>
  </si>
  <si>
    <t>Section 4.1
GHG Emission Calculation Methodology 2025</t>
  </si>
  <si>
    <t>Section 4</t>
  </si>
  <si>
    <t>Ampol Limited;
Publicly ASX/NZX Listed;
Headquartered in Bourke Rd, Alexandria NSW Australia;
2025 Annual Report</t>
  </si>
  <si>
    <t xml:space="preserve">2025 Annual Report </t>
  </si>
  <si>
    <t>2025 Annual Report ‒ KPMG independent assurance report at the end of each relevant section</t>
  </si>
  <si>
    <t>2025 Annual Report ‒Value Chain</t>
  </si>
  <si>
    <t>2025 Annual Report ‒ Safe, inclusive, resilient ways of working;
2025 ESG Datasheet (people)</t>
  </si>
  <si>
    <t>2025 Corporate Governance Statement ‒ Conflict of interest</t>
  </si>
  <si>
    <t xml:space="preserve">2025 Corporate Governance Statement ‒ Corporate Governance Framework to Board committees 
2025 Annual Report ‒ Sustainability Report (Governance) </t>
  </si>
  <si>
    <t>(4) Turnover rate for each employee group or classification</t>
  </si>
  <si>
    <r>
      <t xml:space="preserve">Turnover % </t>
    </r>
    <r>
      <rPr>
        <vertAlign val="superscript"/>
        <sz val="11"/>
        <color theme="1"/>
        <rFont val="MarkOT"/>
      </rPr>
      <t>(4)</t>
    </r>
  </si>
  <si>
    <r>
      <t>Number of employees</t>
    </r>
    <r>
      <rPr>
        <vertAlign val="superscript"/>
        <sz val="11"/>
        <color theme="1"/>
        <rFont val="MarkOT"/>
      </rPr>
      <t xml:space="preserve"> (3)</t>
    </r>
  </si>
  <si>
    <t>Senior Leaders</t>
  </si>
  <si>
    <r>
      <t>Senior Leader</t>
    </r>
    <r>
      <rPr>
        <vertAlign val="superscript"/>
        <sz val="11"/>
        <color theme="1"/>
        <rFont val="MarkOT"/>
      </rPr>
      <t xml:space="preserve"> (2)</t>
    </r>
  </si>
  <si>
    <t>(12)  Totals may not add up due to rounding.</t>
  </si>
  <si>
    <r>
      <t>New Zealand total Scope 3 emissions (tCO2e)</t>
    </r>
    <r>
      <rPr>
        <b/>
        <vertAlign val="superscript"/>
        <sz val="11"/>
        <color theme="1"/>
        <rFont val="MarkOT"/>
      </rPr>
      <t>(12)</t>
    </r>
  </si>
  <si>
    <t>2025 Corporate Governance Statement - Corporate Governance Framework to Board committees
2025 Annual Report ‒ Sustainability Report</t>
  </si>
  <si>
    <t>2025 Corporate Governance Statement - Board composition and Non-executive Director tenure to Direct appointment, election and re-election</t>
  </si>
  <si>
    <t>2026 Corporate Governance Statement - Board composition and Non-executive Director tenure to Direct appointment, election and re-election</t>
  </si>
  <si>
    <t>2025 Corporate Governance Statement - Roles and responsibilities and risk management 
2025 Annual Report - Risk management  &amp; Sustainability Report</t>
  </si>
  <si>
    <t>2025 Corporate Governance Statement - Roles and responsibilities and risk management 
2025 Annual Report - Sustainability Report (Governance)</t>
  </si>
  <si>
    <t xml:space="preserve">2025 Corporate Governance Statement ‒ Risk management and corporate governance policies </t>
  </si>
  <si>
    <t xml:space="preserve">2025 Corporate Governance Statement ‒ Directors skills and diversity </t>
  </si>
  <si>
    <t xml:space="preserve">2025 Corporate Governance Statement ‒ Performance evaluation </t>
  </si>
  <si>
    <t xml:space="preserve">2025 Corporate Governance Statement ‒ Non-Executive Director remuneration 
2025 Annual Report ‒ Remuneration Report </t>
  </si>
  <si>
    <t>2025 Annual Report ‒ Strategy and Approach to Sustainability
2025 ESG Datasheet (2025 progress) and (approach to sustainability)</t>
  </si>
  <si>
    <t>2025 Corporate Governance Statement ‒ Corporate Governance Policies 
2025 Annual Report ‒ Approach to sustainability 
Governance Policies and Documents ‒ available on the Ampol Corporate Governance website</t>
  </si>
  <si>
    <t xml:space="preserve">2025 Annual Report ‒ Our performance and Risk management 
2025 Annual Report ‒ Notes to the Financial Statements ‒ Site Remediation and dismantling </t>
  </si>
  <si>
    <t>2025 Corporate Governance Statement ‒ Corporate Governance Policies</t>
  </si>
  <si>
    <t xml:space="preserve">2025 Annual Report ‒ Our performance and Risk management </t>
  </si>
  <si>
    <t>2025 Annual Report ‒ Industry collaboration</t>
  </si>
  <si>
    <t>2025 ESG Datasheet (stakeholder engagement)</t>
  </si>
  <si>
    <t xml:space="preserve">2025 Annual Report ‒ Environment
</t>
  </si>
  <si>
    <t>2025 ESG Datasheet (water, waste and air emissions)</t>
  </si>
  <si>
    <t>2025 ESG Datasheet (energy and GHG emissions) and (water, waste and air emissions)</t>
  </si>
  <si>
    <t>2025 Annual Report ‒ Sustainability Report
2025 ESG Datasheet (energy and GHG emissions)</t>
  </si>
  <si>
    <t>2025 Annual Report ‒ Environment
2025 ESG Datasheet (water, waste and air emissions)</t>
  </si>
  <si>
    <t xml:space="preserve">2025 Annual Report ‒ Climate change and energy transition and Sustainability Report
</t>
  </si>
  <si>
    <t>2025 Annual Report ‒ Safe, inclusive, resilient ways of working
2025 ESG Datasheet (safety)</t>
  </si>
  <si>
    <t>2025 Annual Report ‒ Safe, inclusive, resilient ways of working
2025 ESG Datasheet (safety) and (water, waste and air emissions)</t>
  </si>
  <si>
    <t>2025 Corporate Governance Statement ‒ REI
2025 Annual Report ‒ Safe, inclusive, resilient ways of working
2025 ESG Datasheet (people) and (ethics and business conduct)
2024 Ampol Modern Slavery Statement</t>
  </si>
  <si>
    <t>2025 Corporate Governance Statement ‒ Code of conduct
2025 ESG Databook (ethics and business conduct)</t>
  </si>
  <si>
    <t>2025 Corporate Governance Statement ‒ Code of conduct and Governance policies
2025 ESG Databook (ethics and business conduct)</t>
  </si>
  <si>
    <t>2025 Corporate Governance Statement ‒ Corporate governance policies
2025 Annual Report ‒ Responsible Business
2025 Ampol Modern Slavery Statement 
2025 ESG Datasheet (ethics and business conduct)</t>
  </si>
  <si>
    <t>2025 Corporate Governance Statement ‒ REI
2025 Annual Report ‒ Safe, inclusive, resilient ways of working
2025 ESG Datasheet (people) and (ethics and business conduct)</t>
  </si>
  <si>
    <t>2025 Corporate Governance Statement ‒ Tax transparency 
2024 Taxes Paid Report  ‒ Ampol’s publishes an Annual Taxes Paid Report in accordance with Australia’s Voluntary Tax Transparency Code in the following Annual Year.</t>
  </si>
  <si>
    <t>2025 Annual Report ‒ Thriving communities
2025 ESG Databook (community and indigenous peoples)</t>
  </si>
  <si>
    <t>2024‒2026 Ampol Innovate Reconciliation Action Plan (RAP)
2025 Annual Report ‒ Thriving communities
2025 ESG Databook (community and indigenous peoples)</t>
  </si>
  <si>
    <t xml:space="preserve">Through the implementation of a range of initiatives (including the new Gender Affirmation Standard and Toolkit), Ampol achieved Silver Employer status in May 2025, improving on our previous Bronze status.  </t>
  </si>
  <si>
    <t>Section 4.3
GHG Emissions Calculation Methodology 2025</t>
  </si>
  <si>
    <r>
      <t xml:space="preserve">2025 Annual Report ‒ Industry collaboration; Directors Report ‒ Risk Management ‒ Regulatory &amp; Compliance 
</t>
    </r>
    <r>
      <rPr>
        <sz val="11"/>
        <rFont val="MarkOT"/>
      </rPr>
      <t>For FY24/25, Ampol donated $109,000 distributed between Labor and Liberal parties. This was voluntarily disclosed to the Australian Electoral Commission in August 2025</t>
    </r>
  </si>
  <si>
    <t>Deliver a behaviour-based safety program across Manufacturing, with a focus on pre-start hazard identification tools and critical risk controls</t>
  </si>
  <si>
    <t>In 2025, Lytton implemented a behavioural safety intervention and improvement program supported by a refresh of prestart hazard identification tools and a Critical Risk Management Program using the bowtie methodology of the top 8 critical risks and critical control verification processes.</t>
  </si>
  <si>
    <t>The group average gender-based pay differential as at 31 December 2025 was 11.4%, improving from 11.7% at the end of 2024.</t>
  </si>
  <si>
    <t>2025 procurement spend with Aboriginal and Torres Strait Islander businesses totalled $4.3m.
There are now 57 Supply Nation Indigenous-led suppliers registered with the Group, an increase of 10 during 2025.
Aboriginal and Torres Strait Islander representation in our Australian workforce increased slightly (3.0% to 3.1%).</t>
  </si>
  <si>
    <t>Continue strengthening our internal and external Māori capability via the implementation of Te Terenga</t>
  </si>
  <si>
    <t>Māori and Pasifika employee representation in New Zealand is 11.8% based on self-representation.
Relationship building in New Zealand with Māori across Terminal and Retail networks.
3/3 Retail Site Renaming Projects completed.
Mana whenua relationships established in Napier &amp; Dunedin and ongoing in Nelson.</t>
  </si>
  <si>
    <t>In 2025, Lytton refinery emissions were 3.5% above target as a result of isolated cases of increased flaring and reduced energy efficiency including due to the extension of planned turnaround and inspection activity and proactive preparations for Cyclone Alfred. Refer to Sustainability Report Target 1a for further information.</t>
  </si>
  <si>
    <t>In 2025, Ampol delivered 146 EV charging bays across 29 sites bringing the in-country total to 290 as at 31 December 2025. If the current trajectory is maintained, Ampol is on track to achieve 500 bays by 2027 for the Australian EV public charging network.</t>
  </si>
  <si>
    <t>Fairsupply implemented within procurement with initial screening of supply chain partners undertaken to identify opportunities for engagement.</t>
  </si>
  <si>
    <t>Ampol has released its first Sustainability Report pursuant to AASB S2 and restructured Annual Report aligning to the new approach to sustainability and supported by increased disclosures via the reporting suite including this ESG Databook.</t>
  </si>
  <si>
    <t>Transition to new tobacco legislative requirements completed.</t>
  </si>
  <si>
    <t>Continued delivery of programs - refer to 2025 Annual Report for examples.</t>
  </si>
  <si>
    <t>Review of Convenience Retail waste data completed, identifying volumes and waste streams with proposed findings and recommendations accepted. New national waste contract established in Australia and program created for New Zealand focusing on (1) forecourt contamination (2) food waste and contaminated organics (3) hard to recycle branded food packaging (4) effective waste management contacts. Initial data collection undertaken on maintenance and construction generated waste including soil/water, with findings pending review.</t>
  </si>
  <si>
    <t>Achieved total community contribution target of &gt;$5m through the Ampol Foundation, with $5.149m donated in 2025.
22 community partnerships awarded through “Your Town” grants program
15 internal activities driven by Starlight, Cancer Council, RSPCA, Street Side Medics, SLSA, The Smith Family, Sebastian Foundation and Kids Cancer Project ‘Charity Champions’ 
Focus on festive season volunteering through charity partners –Make A Wish Foundation, Starlight, Brisbane Children’s Hospital, Special Children’s Christmas Party
Z Energy’s total community investment was NZ$2.531m through Good in the Hood, Regional Boost, BBM and its Biodiversity Fund</t>
  </si>
  <si>
    <t>In 2025, Ampol made the decision to transition from a fixed-term sustainability strategy to a more agile and purpose-led approach. 
The new approach to sustainability will take effect from 2026 and is designed to further embed sustainability into the execution of Ampol's broader corporate strategy, guided by the three core pillars of Enhance, Expand and Evolve.
This shift reflects our commitment to mature sustainability governance, delivery of sustainability outcomes, and supporting continuous improvement as guided by best practice.
The previous 2023-2025 Sustainability Strategy provided a strong foundation for our sustainability journey. However, as the operating environment and stakeholder expectations evolved, so too has our approach. The process of developing our new approach was collaborative and grounded in a lookback across business units, and highlighted the need for a more dynamic model that integrates sustainability into annual planning and aligns with our values and behaviours.
The new approach to sustainability is structured around five themes, which group our material topics (as identified by our 2024 double materiality assessment) and guide strategic initiatives across the business to progress our sustainability journey.
Each theme is supported by a long-term goal (see graphic below) and annually set strategic initiatives, developed in partnership with relevant business units. We will review the initiatives on an annual basis to ensure relevance and impact. This flexibility also allows us to prioritise material topics year to year, depending on evolving internal and external factors.
In future iterations of the ESG Databook, further disclosures will be made as to the annually set strategic initiatives and our progress against them.</t>
  </si>
  <si>
    <t>N/A - FY 2025 is the first reporting period</t>
  </si>
  <si>
    <t>Section 4.1 
Section 4.2 
Section 4.3 
GHG Emissions Calculation Methodology 2025</t>
  </si>
  <si>
    <t>Section 4.1
Section 4.2 
Section 4.3 
GHG Emissions Calculation Methodology 2025</t>
  </si>
  <si>
    <t>Ampol Limited (Ampol) has prepared this 2025 ESG Databook to provide a comprehensive, transparent view of the Company's environmental, social and governance (ESG) performance and progress. It brings together both voluntary ESG-related disclosures and metrics and mandatory climate-related disclosures and metrics, supporting stakeholders' understanding of Ampol's most material ESG-related and climate-related risks, opportunities and outcomes.
The 2025 ESG Databook is part of Ampol's reporting suite and is designed to complement Ampol's 2025 Annual Report (including the Our Performance section and Sustainability Report (Climate Statements)) by presenting detailed data, definitions and indices that underpin broader sustainability disclosures. It is intended to support informed decision-making by investors and other stakeholders by improving the consistency, comparability and accessibility of ESG information.</t>
  </si>
  <si>
    <t>Some information in the 2025 ESG Databook is disclosed on a voluntary basis and has been prepared using internal systems and processes designed to minimise the risk of material misstatement. Stakeholders should consider this context when using the data. The ESG Databook should be read in conjunction with Ampol's broader corporate reporting suite to gain a complete view of the Company's performance and strategic direction.
Ampol have engaged an independent external assurance organisation, KPMG, to provide assurance on selected sustainability measures. See pages 22-37 of Ampol's Annual Report for a copy of the assurance report.</t>
  </si>
  <si>
    <t>Reporting period and boundary</t>
  </si>
  <si>
    <t>Implemented revised operating model delivering consistent maintenance and upgrades to Ampol underground petroleum storage systems (UPSS) - refer to 2025 Annual Report (Environment) for further information</t>
  </si>
  <si>
    <t>Ampol Sustainability Theme</t>
  </si>
  <si>
    <t>Climate Change and Energy Transition</t>
  </si>
  <si>
    <t>Responsible Business</t>
  </si>
  <si>
    <t>Safe, Inclusive and Resilient Ways of Working</t>
  </si>
  <si>
    <t>Thriving Communities</t>
  </si>
  <si>
    <t>Achieve the sustainable management and efficient use of natural resources</t>
  </si>
  <si>
    <t>Improve water quality by reducing pollution, eliminating dumping and minimizing release of hazardous chemicals and materials, halving the proportion of untreated wastewater and substantially increasing recycling and safe reuse globally</t>
  </si>
  <si>
    <t>Encourage companies, especially large and transnational companies, to adopt sustainable practices and to integrate sustainability information into their reporting cycle</t>
  </si>
  <si>
    <t>Promote public procurement practices that are sustainable, in accordance with national policies and priorities</t>
  </si>
  <si>
    <t>Protect labour rights and promote safe and secure working environments for all workers, including migrant workers, in particular women migrants, and those in precarious employment</t>
  </si>
  <si>
    <t>Take immediate and effective measures to eradicate forced labour, end modern slavery and human trafficking and secure the prohibition and elimination of the worst forms of child labour, and end child labour in all its forms</t>
  </si>
  <si>
    <t>Substantially reduce the number of deaths and illnesses from hazardous chemicals and air, water and soil pollution and contamination</t>
  </si>
  <si>
    <t>Strengthen efforts to protect and safeguard the world’s cultural and natural heritage</t>
  </si>
  <si>
    <t>Empower and promote the social, economic and political inclusion of all, irrespective of age, sex, disability, race, ethnicity, origin, religion or economic or other status</t>
  </si>
  <si>
    <t>Ampol's disclosures have been prepared with reference to the Global Reporting Initiative (GRI) standards and supplementary GRI Oil and Gas Sector disclosure guidance to provide our stakeholders with comparable information relating to our sustainability performance. Additionally, Ampol has indexed its disclosures against the requirements of AASB S2 - Climate-related Disclosures and how Ampol progressed against the 11 identified UN Sustainable Development Goals (SDGs) that align with Ampol's Approach to Sustainability in this datasheet.</t>
  </si>
  <si>
    <t>Disclosure / commentary</t>
  </si>
  <si>
    <t>2025 Annual Report ‒ Thriving communities
2025 Annual Report ‒ Safe, inclusive, resilient ways of working
2025 Corporate Governance Statement ‒  REI
2025 ESG Databook (People) 
2025 ESG Databook (Community &amp; Indigenous Peoples)</t>
  </si>
  <si>
    <t>(2) Senior Leader means the Managing Director and Chief Executive Officer (MD &amp; CEO), direct reports to the MD &amp; CEO, collectively the Ampol Leadership Team (ALT).  As well as all those who fall within the Job Band and Level Contributes Strategically Always (CSC) and Leads Strategically Often or Always (LSB &amp; LSC) classified under the Ampol Group Career Framework.</t>
  </si>
  <si>
    <r>
      <t xml:space="preserve">The 2025 ESG Databook is structured across several key sections:
- </t>
    </r>
    <r>
      <rPr>
        <b/>
        <sz val="11"/>
        <color rgb="FF000000"/>
        <rFont val="MarkOT"/>
      </rPr>
      <t>Environment, Social and Governance performance</t>
    </r>
    <r>
      <rPr>
        <sz val="11"/>
        <color rgb="FF000000"/>
        <rFont val="MarkOT"/>
        <family val="2"/>
      </rPr>
      <t xml:space="preserve">, including selected metrics, definitions and year-on-year data
- </t>
    </r>
    <r>
      <rPr>
        <b/>
        <sz val="11"/>
        <color rgb="FF000000"/>
        <rFont val="MarkOT"/>
      </rPr>
      <t>Mandatory climate-related disclosures</t>
    </r>
    <r>
      <rPr>
        <sz val="11"/>
        <color rgb="FF000000"/>
        <rFont val="MarkOT"/>
        <family val="2"/>
      </rPr>
      <t xml:space="preserve">, prepared in accordance with the Australian Sustainability Reporting Standards (ASRS) Australian Accounting Standards Board (AASB) S2, alongside relevant voluntary disclosures to provide additional context and insight
- </t>
    </r>
    <r>
      <rPr>
        <b/>
        <sz val="11"/>
        <color rgb="FF000000"/>
        <rFont val="MarkOT"/>
      </rPr>
      <t>Ampol's newly devised approach to sustainability</t>
    </r>
    <r>
      <rPr>
        <sz val="11"/>
        <color rgb="FF000000"/>
        <rFont val="MarkOT"/>
        <family val="2"/>
      </rPr>
      <t xml:space="preserve">, outlining the way forward for the Company from 2026 onwards
- </t>
    </r>
    <r>
      <rPr>
        <b/>
        <sz val="11"/>
        <color rgb="FF000000"/>
        <rFont val="MarkOT"/>
      </rPr>
      <t>Standards and framework indices</t>
    </r>
    <r>
      <rPr>
        <sz val="11"/>
        <color rgb="FF000000"/>
        <rFont val="MarkOT"/>
        <family val="2"/>
      </rPr>
      <t xml:space="preserve">, including a AASB S2 index, Sustainability Accounting Standards Board (SASB) index, Global Reporting Initiative (GRI) index, and mapping to the United Nations Sustainable Development Goals (UN SDGs)
- </t>
    </r>
    <r>
      <rPr>
        <b/>
        <sz val="11"/>
        <color rgb="FF000000"/>
        <rFont val="MarkOT"/>
      </rPr>
      <t xml:space="preserve">2025 progress </t>
    </r>
    <r>
      <rPr>
        <sz val="11"/>
        <color rgb="FF000000"/>
        <rFont val="MarkOT"/>
        <family val="2"/>
      </rPr>
      <t>against the 2025 scorecard (previously issued in the 2024 Annual Report)</t>
    </r>
  </si>
  <si>
    <r>
      <t>The 2025 ESG Databook has been prepared based on Ampol's financial reporting year (01 January to 31 December), unless otherwise stated.
The ESG Databook has been prepared for Ampol (Limited) as described in Note A1 to the Financial Statements and includes operations in Australia, New Zealand (Z</t>
    </r>
    <r>
      <rPr>
        <sz val="11"/>
        <color rgb="FF000000"/>
        <rFont val="Aptos Narrow"/>
        <family val="2"/>
      </rPr>
      <t>_x001E_</t>
    </r>
    <r>
      <rPr>
        <sz val="11"/>
        <color rgb="FF000000"/>
        <rFont val="MarkOT"/>
        <family val="2"/>
      </rPr>
      <t>Energy), Singapore and Houston, USA. 
For the boundaries and methodologies used for energy and GHG emissions calculations please refer to the 2025 GHG Emissions Calculation Methodology Document available on Ampol's website. Unless otherwise stated, emissions and energy data disclosed within this report pertain to Australia and New Zealand only.</t>
    </r>
  </si>
  <si>
    <t>(8)  Market-based method refers to the use of market-based accounting methods in accordance with the National Greenhouse and Energy Reporting (NGER) definition attributed to  Ampol Groups assets under operational control within Australia.</t>
  </si>
  <si>
    <t xml:space="preserve">(6)  Total Fuel Throughput is from Ampol’s three largest Terminal facilities only: Kurnell NSW, Banksmeadow NSW, and Newport Vic. FY2021 - 2024 has been restated from the 2024 Datasheet and Appendix. </t>
  </si>
  <si>
    <t xml:space="preserve">(2) Potable water for Lytton for 2024 has been restated from the 2024 Datasheet and Appendix. </t>
  </si>
  <si>
    <t>(5)  Refer to Definitions sheet for further information</t>
  </si>
  <si>
    <t>Fuels &amp; Infrastructure 
(inc. Refinery)</t>
  </si>
  <si>
    <t>(3) The number of voluntary employee turnover of permanent full time or permanent part time employees for the period 1 January 2025 – 31 December 2025, categorised by gender, age group, and region</t>
  </si>
  <si>
    <t>Grievances</t>
  </si>
  <si>
    <t>6. To achieve disclosure for Governance, an entity shall disclose information about:</t>
  </si>
  <si>
    <r>
      <rPr>
        <b/>
        <sz val="11"/>
        <color theme="1"/>
        <rFont val="MarkOT"/>
        <family val="2"/>
      </rPr>
      <t xml:space="preserve">
</t>
    </r>
    <r>
      <rPr>
        <sz val="11"/>
        <color theme="1"/>
        <rFont val="MarkOT"/>
        <family val="2"/>
      </rPr>
      <t xml:space="preserve">
2025 Annual Report ‒ Responsible Business
2025 Ampol Modern Slavery Statement 
2025 Corporate Governance Statement ‒ Corporate governance policies
2025 Corporate Governance Statement ‒  REI
2025 ESG Databook (People) 
2025 ESG Databook (Ethics &amp; Business conduct)</t>
    </r>
  </si>
  <si>
    <t>Australian Packaging Covenant Organisation (APCO) 2025 action plan has been delivered including a re-design of key packaging stock keeping units (SKUs) to include the Australian Recycling Logo (ARL), due for delivery in stores across all 2026.</t>
  </si>
  <si>
    <t>Fuels and Infrastructure (Lytton refinery) - reduce operational emissions intensity by 5% by 2025 from 2021 levels</t>
  </si>
  <si>
    <t>Continued rollout of Security Risk Framework program to address hold ups, robbery incidents and break and enter incidents to strengthen security controls. Psychosocial risk program rolled out as part of the Ampol Wellbeing Framework.</t>
  </si>
  <si>
    <t>Continued delivery of Ampol Foundation Strategy, including ongoing management and engagement in major partnerships, workplace giving and employee volunteering programs</t>
  </si>
  <si>
    <t xml:space="preserve">The Managing Director and Chief Executive Officer (MD &amp; CEO), direct reports to the MD &amp; CEO, collectively the Ampol Leadership Team (ALT).  As well as all those who fall within the Job Band and Level Contributes Strategically Always (CSC) and Leads Strategically Often or Always (LSB &amp; LSC) classified under the Ampol Group Career Framework.
 </t>
  </si>
  <si>
    <t>(6)  Relates to the percentage change from previous year</t>
  </si>
  <si>
    <t>Historical Group Performance</t>
  </si>
  <si>
    <t xml:space="preserve">Group Total Recordable Injuries </t>
  </si>
  <si>
    <t>Total Group Recordable Injury Frequency Rate</t>
  </si>
  <si>
    <t>Total Group Days Away From Work Injury Frequency Rate</t>
  </si>
  <si>
    <r>
      <t>% Change</t>
    </r>
    <r>
      <rPr>
        <vertAlign val="superscript"/>
        <sz val="11"/>
        <color theme="1"/>
        <rFont val="MarkOT"/>
        <scheme val="minor"/>
      </rPr>
      <t>(6)</t>
    </r>
  </si>
  <si>
    <t>CY 2025</t>
  </si>
  <si>
    <t>CY 2024</t>
  </si>
  <si>
    <t>CY 2023</t>
  </si>
  <si>
    <t>CY 2022</t>
  </si>
  <si>
    <t>CY 2021</t>
  </si>
  <si>
    <t>CY 2020</t>
  </si>
  <si>
    <r>
      <t>%Change</t>
    </r>
    <r>
      <rPr>
        <vertAlign val="superscript"/>
        <sz val="11"/>
        <color theme="1"/>
        <rFont val="MarkOT"/>
        <scheme val="minor"/>
      </rPr>
      <t>(6)</t>
    </r>
  </si>
  <si>
    <t>2025 Annual Report ‒ Strategic Report
2025 Annual Report ‒ Climate change and energy transition
2025 Annual Report ‒ Sustainability Report
2025 ESG Databook (Energy and GHG emissions)
2025 ESG Databook (2025 progress)
2025 ESG Databook (Approach to Sustainability)
2025 GHG Emissions Calculation Methodology</t>
  </si>
  <si>
    <t>2025 Annual Report ‒ Environment
2025 Annual Report ‒ Sustainability Report
2025 ESG Databook (Environment)
2025 ESG Databook (2025 progress)
2025 ESG Databook (Approach to Sustainability)</t>
  </si>
  <si>
    <t>2025 Annual Report ‒ Safe, inclusive, resilient ways of working
2025 Annual Report ‒ Environment
2025 Corporate Governance Statement ‒  REI
2025 Corporate Governance Statement ‒  Code of Conduct
2025 ESG Databook (Social)
2025 ESG Databook (Governance)
2025 ESG Databook (2025 progress)
2025 ESG Databook (Approach to Sustainability)</t>
  </si>
  <si>
    <t>Fair Work Commission</t>
  </si>
  <si>
    <t xml:space="preserve">       Community &amp; Indigenous Peoples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</si>
</sst>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_-* #,##0.0_-;\-* #,##0.0_-;_-* &quot;-&quot;??_-;_-@_-"/>
    <numFmt numFmtId="167" formatCode="0.0000"/>
    <numFmt numFmtId="168" formatCode="_-* #,##0.0000_-;\-* #,##0.0000_-;_-* &quot;-&quot;??_-;_-@_-"/>
    <numFmt numFmtId="169" formatCode="&quot;$&quot;#,##0.000;\-&quot;$&quot;#,##0.000"/>
  </numFmts>
  <fonts count="133">
    <font>
      <sz val="11"/>
      <color theme="1"/>
      <name val="MarkOT"/>
      <family val="2"/>
      <scheme val="minor"/>
    </font>
    <font>
      <sz val="11"/>
      <color theme="1"/>
      <name val="MarkOT"/>
      <family val="2"/>
      <scheme val="minor"/>
    </font>
    <font>
      <sz val="8"/>
      <name val="MarkOT"/>
      <family val="2"/>
      <scheme val="minor"/>
    </font>
    <font>
      <u/>
      <sz val="11"/>
      <color theme="10"/>
      <name val="MarkOT"/>
      <family val="2"/>
      <scheme val="minor"/>
    </font>
    <font>
      <u/>
      <sz val="11"/>
      <color theme="10"/>
      <name val="Arial"/>
      <family val="2"/>
    </font>
    <font>
      <sz val="11"/>
      <color theme="1"/>
      <name val="Arial"/>
      <family val="2"/>
    </font>
    <font>
      <b/>
      <sz val="11"/>
      <color theme="1"/>
      <name val="Arial"/>
      <family val="2"/>
    </font>
    <font>
      <b/>
      <sz val="10"/>
      <color theme="1"/>
      <name val="MarkOT"/>
      <family val="2"/>
      <scheme val="minor"/>
    </font>
    <font>
      <sz val="10"/>
      <color theme="1"/>
      <name val="MarkOT"/>
      <family val="2"/>
      <scheme val="minor"/>
    </font>
    <font>
      <u/>
      <sz val="11"/>
      <color theme="7"/>
      <name val="Arial"/>
      <family val="2"/>
    </font>
    <font>
      <sz val="8"/>
      <name val="Arial"/>
      <family val="2"/>
    </font>
    <font>
      <sz val="18"/>
      <color theme="3"/>
      <name val="MarkOT"/>
      <family val="2"/>
      <scheme val="major"/>
    </font>
    <font>
      <b/>
      <sz val="15"/>
      <color theme="3"/>
      <name val="Arial"/>
      <family val="2"/>
    </font>
    <font>
      <b/>
      <sz val="11"/>
      <color theme="3"/>
      <name val="Arial"/>
      <family val="2"/>
    </font>
    <font>
      <sz val="7"/>
      <color theme="1"/>
      <name val="Arial"/>
      <family val="2"/>
    </font>
    <font>
      <b/>
      <sz val="8.5"/>
      <color theme="3"/>
      <name val="MarkOT"/>
      <family val="2"/>
      <scheme val="minor"/>
    </font>
    <font>
      <sz val="8.5"/>
      <name val="Arial"/>
      <family val="2"/>
    </font>
    <font>
      <sz val="7"/>
      <color theme="1"/>
      <name val="MarkOT"/>
      <family val="2"/>
      <scheme val="minor"/>
    </font>
    <font>
      <b/>
      <sz val="7"/>
      <name val="Arial"/>
      <family val="2"/>
    </font>
    <font>
      <b/>
      <sz val="13"/>
      <color theme="3"/>
      <name val="Arial"/>
      <family val="2"/>
    </font>
    <font>
      <b/>
      <sz val="11"/>
      <color theme="3"/>
      <name val="MarkOT"/>
      <family val="2"/>
      <scheme val="major"/>
    </font>
    <font>
      <sz val="8.5"/>
      <color theme="3"/>
      <name val="MarkOT"/>
      <family val="2"/>
      <scheme val="minor"/>
    </font>
    <font>
      <sz val="10"/>
      <name val="Arial"/>
      <family val="2"/>
    </font>
    <font>
      <b/>
      <sz val="7"/>
      <color theme="0"/>
      <name val="MarkOT"/>
      <family val="2"/>
      <scheme val="major"/>
    </font>
    <font>
      <b/>
      <sz val="7"/>
      <color theme="1"/>
      <name val="MarkOT"/>
      <family val="2"/>
      <scheme val="minor"/>
    </font>
    <font>
      <sz val="7"/>
      <color theme="0"/>
      <name val="MarkOT"/>
      <family val="2"/>
      <scheme val="minor"/>
    </font>
    <font>
      <b/>
      <sz val="7"/>
      <color theme="3"/>
      <name val="MarkOT"/>
      <family val="2"/>
      <scheme val="minor"/>
    </font>
    <font>
      <b/>
      <sz val="14"/>
      <color theme="1"/>
      <name val="MarkOT"/>
      <family val="2"/>
      <scheme val="minor"/>
    </font>
    <font>
      <sz val="8.5"/>
      <name val="MarkOT"/>
      <family val="2"/>
      <scheme val="minor"/>
    </font>
    <font>
      <b/>
      <u/>
      <sz val="9"/>
      <color theme="0"/>
      <name val="Arial"/>
      <family val="2"/>
    </font>
    <font>
      <sz val="11"/>
      <color theme="0"/>
      <name val="Arial"/>
      <family val="2"/>
    </font>
    <font>
      <i/>
      <sz val="11"/>
      <color rgb="FF7F7F7F"/>
      <name val="Arial"/>
      <family val="2"/>
    </font>
    <font>
      <sz val="11"/>
      <color theme="1"/>
      <name val="Mark OT"/>
      <family val="2"/>
    </font>
    <font>
      <sz val="11"/>
      <color rgb="FFC00000"/>
      <name val="Mark OT"/>
      <family val="2"/>
    </font>
    <font>
      <sz val="11"/>
      <name val="Mark OT"/>
      <family val="2"/>
    </font>
    <font>
      <b/>
      <sz val="11"/>
      <color theme="1"/>
      <name val="Mark OT"/>
      <family val="2"/>
    </font>
    <font>
      <i/>
      <sz val="11"/>
      <color theme="1"/>
      <name val="Mark OT"/>
      <family val="2"/>
    </font>
    <font>
      <sz val="11"/>
      <color rgb="FF000000"/>
      <name val="Mark OT"/>
      <family val="2"/>
    </font>
    <font>
      <sz val="11"/>
      <color rgb="FFFF0000"/>
      <name val="Mark OT"/>
      <family val="2"/>
    </font>
    <font>
      <sz val="11"/>
      <color theme="0"/>
      <name val="Mark OT"/>
      <family val="2"/>
    </font>
    <font>
      <b/>
      <sz val="16"/>
      <color theme="1"/>
      <name val="Mark OT"/>
      <family val="2"/>
    </font>
    <font>
      <i/>
      <sz val="11"/>
      <color rgb="FF000000"/>
      <name val="Mark OT"/>
      <family val="2"/>
    </font>
    <font>
      <b/>
      <sz val="11"/>
      <color rgb="FFFF0000"/>
      <name val="Mark OT"/>
      <family val="2"/>
    </font>
    <font>
      <b/>
      <sz val="11"/>
      <color rgb="FF18249C"/>
      <name val="Mark OT"/>
      <family val="2"/>
    </font>
    <font>
      <sz val="11"/>
      <color theme="4" tint="-0.249977111117893"/>
      <name val="Mark OT"/>
      <family val="2"/>
    </font>
    <font>
      <sz val="10"/>
      <name val="Mark OT"/>
      <family val="2"/>
    </font>
    <font>
      <b/>
      <sz val="11"/>
      <color rgb="FFFFFFFF"/>
      <name val="Arial"/>
      <family val="2"/>
    </font>
    <font>
      <b/>
      <sz val="9"/>
      <color rgb="FF000000"/>
      <name val="Arial"/>
      <family val="2"/>
    </font>
    <font>
      <sz val="10"/>
      <color rgb="FF000000"/>
      <name val="Arial"/>
      <family val="2"/>
    </font>
    <font>
      <b/>
      <sz val="12"/>
      <color rgb="FF015A3C"/>
      <name val="Arial"/>
      <family val="2"/>
    </font>
    <font>
      <sz val="10"/>
      <color rgb="FF000000"/>
      <name val="Arial"/>
      <family val="2"/>
    </font>
    <font>
      <b/>
      <sz val="11"/>
      <color rgb="FFFFFFFF"/>
      <name val="Arial"/>
      <family val="2"/>
    </font>
    <font>
      <sz val="28"/>
      <color theme="1"/>
      <name val="MarkOT"/>
      <family val="2"/>
    </font>
    <font>
      <sz val="11"/>
      <color theme="4"/>
      <name val="MarkOT-Heavy"/>
      <family val="2"/>
    </font>
    <font>
      <sz val="10"/>
      <color theme="4"/>
      <name val="Mark OT"/>
      <family val="2"/>
    </font>
    <font>
      <sz val="8"/>
      <color theme="1"/>
      <name val="MarkOT"/>
      <family val="2"/>
      <scheme val="minor"/>
    </font>
    <font>
      <sz val="9"/>
      <color theme="1"/>
      <name val="MarkOT-Medium"/>
      <family val="2"/>
    </font>
    <font>
      <sz val="10"/>
      <color theme="0"/>
      <name val="Mark OT"/>
      <family val="2"/>
    </font>
    <font>
      <sz val="10"/>
      <color theme="0" tint="-0.34998626667073579"/>
      <name val="MarkOT-Heavy"/>
      <family val="2"/>
    </font>
    <font>
      <sz val="10"/>
      <color theme="1"/>
      <name val="Mark OT"/>
      <family val="2"/>
    </font>
    <font>
      <sz val="9"/>
      <color theme="1"/>
      <name val="Mark OT"/>
      <family val="2"/>
    </font>
    <font>
      <sz val="9"/>
      <color theme="1"/>
      <name val="MarkOT"/>
      <family val="2"/>
      <scheme val="minor"/>
    </font>
    <font>
      <sz val="8"/>
      <color rgb="FFC00000"/>
      <name val="MarkOT"/>
      <family val="2"/>
      <scheme val="minor"/>
    </font>
    <font>
      <sz val="8"/>
      <color theme="4"/>
      <name val="MarkOT-Heavy"/>
      <family val="2"/>
    </font>
    <font>
      <sz val="8"/>
      <color rgb="FF000000"/>
      <name val="MarkOT"/>
      <family val="2"/>
      <scheme val="minor"/>
    </font>
    <font>
      <i/>
      <sz val="11"/>
      <color theme="1"/>
      <name val="MarkOT"/>
      <family val="2"/>
      <scheme val="minor"/>
    </font>
    <font>
      <b/>
      <sz val="8"/>
      <color theme="0"/>
      <name val="Mark OT"/>
      <family val="2"/>
    </font>
    <font>
      <b/>
      <sz val="11"/>
      <color theme="1"/>
      <name val="Mark OT"/>
      <family val="2"/>
    </font>
    <font>
      <sz val="8"/>
      <color theme="0"/>
      <name val="MarkOT-Heavy"/>
      <family val="2"/>
    </font>
    <font>
      <sz val="11"/>
      <name val="MarkOT"/>
      <family val="2"/>
    </font>
    <font>
      <b/>
      <sz val="11"/>
      <name val="MarkOT"/>
      <family val="2"/>
    </font>
    <font>
      <b/>
      <sz val="12"/>
      <color rgb="FF18249C"/>
      <name val="MarkOT"/>
      <family val="2"/>
    </font>
    <font>
      <sz val="16"/>
      <name val="MarkOT"/>
      <family val="2"/>
    </font>
    <font>
      <sz val="16"/>
      <color rgb="FF000000"/>
      <name val="MarkOT"/>
      <family val="2"/>
    </font>
    <font>
      <sz val="11"/>
      <color rgb="FF000000"/>
      <name val="Aptos Narrow"/>
      <family val="2"/>
    </font>
    <font>
      <b/>
      <sz val="12"/>
      <color rgb="FF18249C"/>
      <name val="Mark OT"/>
      <family val="2"/>
    </font>
    <font>
      <sz val="11"/>
      <color theme="1"/>
      <name val="Mark-OT"/>
    </font>
    <font>
      <sz val="8"/>
      <color theme="1"/>
      <name val="MarkOT"/>
      <family val="2"/>
    </font>
    <font>
      <sz val="11"/>
      <color rgb="FF000000"/>
      <name val="Mark-OT"/>
    </font>
    <font>
      <sz val="11"/>
      <color theme="1"/>
      <name val="MarkOT"/>
      <family val="2"/>
      <scheme val="major"/>
    </font>
    <font>
      <sz val="11"/>
      <color theme="1"/>
      <name val="MarkOT"/>
      <family val="2"/>
    </font>
    <font>
      <sz val="11"/>
      <color rgb="FF000000"/>
      <name val="MarkOT"/>
      <family val="2"/>
    </font>
    <font>
      <b/>
      <sz val="11"/>
      <color theme="1"/>
      <name val="MarkOT"/>
      <family val="2"/>
    </font>
    <font>
      <b/>
      <sz val="11"/>
      <color theme="4"/>
      <name val="MarkOT"/>
      <family val="2"/>
    </font>
    <font>
      <b/>
      <sz val="11"/>
      <color rgb="FFFFFFFF"/>
      <name val="MarkOT"/>
      <family val="2"/>
    </font>
    <font>
      <sz val="11"/>
      <color theme="0"/>
      <name val="MarkOT"/>
      <family val="2"/>
    </font>
    <font>
      <u/>
      <sz val="11"/>
      <color theme="10"/>
      <name val="MarkOT"/>
      <family val="2"/>
    </font>
    <font>
      <sz val="10"/>
      <color theme="0"/>
      <name val="MarkOT"/>
      <family val="2"/>
    </font>
    <font>
      <b/>
      <sz val="11"/>
      <color theme="0"/>
      <name val="MarkOT"/>
      <family val="2"/>
    </font>
    <font>
      <vertAlign val="subscript"/>
      <sz val="11"/>
      <color theme="1"/>
      <name val="MarkOT"/>
      <family val="2"/>
    </font>
    <font>
      <vertAlign val="superscript"/>
      <sz val="11"/>
      <color theme="1"/>
      <name val="MarkOT"/>
      <family val="2"/>
    </font>
    <font>
      <vertAlign val="subscript"/>
      <sz val="11"/>
      <name val="MarkOT"/>
      <family val="2"/>
    </font>
    <font>
      <b/>
      <vertAlign val="subscript"/>
      <sz val="11"/>
      <color theme="4"/>
      <name val="MarkOT"/>
      <family val="2"/>
    </font>
    <font>
      <b/>
      <vertAlign val="superscript"/>
      <sz val="11"/>
      <color theme="1"/>
      <name val="MarkOT"/>
      <family val="2"/>
    </font>
    <font>
      <b/>
      <sz val="11"/>
      <color theme="4"/>
      <name val="Tahoma"/>
      <family val="2"/>
    </font>
    <font>
      <b/>
      <sz val="11"/>
      <color theme="4"/>
      <name val="Proxima Nova"/>
      <family val="3"/>
    </font>
    <font>
      <sz val="8"/>
      <color theme="1"/>
      <name val="Proxima Nova"/>
      <family val="3"/>
    </font>
    <font>
      <b/>
      <sz val="11"/>
      <color rgb="FF000000"/>
      <name val="MarkOT"/>
      <family val="2"/>
    </font>
    <font>
      <b/>
      <vertAlign val="superscript"/>
      <sz val="11"/>
      <color theme="4"/>
      <name val="MarkOT"/>
      <family val="2"/>
    </font>
    <font>
      <sz val="16"/>
      <color theme="1"/>
      <name val="Mark-OT"/>
    </font>
    <font>
      <b/>
      <vertAlign val="superscript"/>
      <sz val="11"/>
      <name val="MarkOT"/>
      <family val="2"/>
    </font>
    <font>
      <sz val="16"/>
      <color theme="1"/>
      <name val="MarkOT"/>
      <family val="2"/>
    </font>
    <font>
      <b/>
      <sz val="11"/>
      <color theme="1"/>
      <name val="MarkOT"/>
      <family val="2"/>
      <scheme val="major"/>
    </font>
    <font>
      <b/>
      <sz val="11"/>
      <color rgb="FF000000"/>
      <name val="MarkOT"/>
      <family val="2"/>
      <scheme val="major"/>
    </font>
    <font>
      <sz val="11"/>
      <name val="MarkOT"/>
      <family val="2"/>
      <scheme val="minor"/>
    </font>
    <font>
      <b/>
      <sz val="10"/>
      <color theme="1"/>
      <name val="Mark OT"/>
      <family val="2"/>
    </font>
    <font>
      <b/>
      <sz val="10"/>
      <color theme="4"/>
      <name val="MarkOT"/>
      <family val="2"/>
    </font>
    <font>
      <b/>
      <sz val="10"/>
      <color theme="1"/>
      <name val="MarkOT"/>
      <family val="2"/>
      <scheme val="major"/>
    </font>
    <font>
      <sz val="11"/>
      <color theme="0"/>
      <name val="MarkOT"/>
      <family val="2"/>
      <scheme val="minor"/>
    </font>
    <font>
      <b/>
      <sz val="11"/>
      <name val="MarkOT"/>
      <family val="2"/>
      <scheme val="minor"/>
    </font>
    <font>
      <sz val="16"/>
      <color theme="1"/>
      <name val="MarkOT"/>
      <family val="2"/>
      <scheme val="minor"/>
    </font>
    <font>
      <b/>
      <sz val="11"/>
      <color theme="1"/>
      <name val="MarkOT"/>
    </font>
    <font>
      <sz val="11"/>
      <color theme="1"/>
      <name val="MarkOT"/>
    </font>
    <font>
      <b/>
      <sz val="11"/>
      <color theme="4"/>
      <name val="MarkOT"/>
    </font>
    <font>
      <b/>
      <sz val="11"/>
      <color theme="1"/>
      <name val="MarkOT"/>
      <scheme val="major"/>
    </font>
    <font>
      <u/>
      <sz val="11"/>
      <color rgb="FF0070C0"/>
      <name val="MarkOT"/>
      <scheme val="minor"/>
    </font>
    <font>
      <b/>
      <sz val="11"/>
      <color rgb="FF0070C0"/>
      <name val="MarkOT"/>
      <scheme val="major"/>
    </font>
    <font>
      <u/>
      <sz val="11"/>
      <color rgb="FF0070C0"/>
      <name val="MarkOT"/>
      <family val="2"/>
      <scheme val="minor"/>
    </font>
    <font>
      <sz val="11"/>
      <color rgb="FF0070C0"/>
      <name val="MarkOT"/>
      <family val="2"/>
      <scheme val="major"/>
    </font>
    <font>
      <sz val="11"/>
      <color rgb="FF0070C0"/>
      <name val="MarkOT"/>
      <family val="2"/>
      <scheme val="minor"/>
    </font>
    <font>
      <b/>
      <sz val="11"/>
      <color rgb="FF000000"/>
      <name val="MarkOT"/>
    </font>
    <font>
      <vertAlign val="superscript"/>
      <sz val="11"/>
      <color theme="1"/>
      <name val="MarkOT"/>
    </font>
    <font>
      <sz val="10"/>
      <color theme="0" tint="-0.34998626667073579"/>
      <name val="MarkOT-Heavy"/>
    </font>
    <font>
      <b/>
      <sz val="12"/>
      <color rgb="FF18249C"/>
      <name val="MarkOT"/>
    </font>
    <font>
      <sz val="11"/>
      <name val="MarkOT"/>
    </font>
    <font>
      <sz val="11"/>
      <color theme="0"/>
      <name val="MarkOT"/>
    </font>
    <font>
      <sz val="11"/>
      <color rgb="FF000000"/>
      <name val="MarkOT"/>
    </font>
    <font>
      <sz val="11"/>
      <color theme="1"/>
      <name val="MarkOT"/>
      <scheme val="major"/>
    </font>
    <font>
      <b/>
      <vertAlign val="superscript"/>
      <sz val="11"/>
      <name val="MarkOT"/>
    </font>
    <font>
      <sz val="11"/>
      <color theme="1"/>
      <name val="Mark OT"/>
      <family val="2"/>
    </font>
    <font>
      <b/>
      <vertAlign val="superscript"/>
      <sz val="11"/>
      <color theme="4"/>
      <name val="MarkOT"/>
    </font>
    <font>
      <b/>
      <vertAlign val="superscript"/>
      <sz val="11"/>
      <color theme="1"/>
      <name val="MarkOT"/>
    </font>
    <font>
      <vertAlign val="superscript"/>
      <sz val="11"/>
      <color theme="1"/>
      <name val="MarkOT"/>
      <scheme val="minor"/>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indexed="60"/>
      </patternFill>
    </fill>
    <fill>
      <patternFill patternType="solid">
        <fgColor theme="4"/>
        <bgColor indexed="64"/>
      </patternFill>
    </fill>
    <fill>
      <patternFill patternType="solid">
        <fgColor theme="5"/>
        <bgColor indexed="64"/>
      </patternFill>
    </fill>
    <fill>
      <patternFill patternType="solid">
        <fgColor rgb="FFB3684D"/>
      </patternFill>
    </fill>
    <fill>
      <patternFill patternType="solid">
        <fgColor rgb="FFE8EAFC"/>
        <bgColor indexed="64"/>
      </patternFill>
    </fill>
    <fill>
      <patternFill patternType="solid">
        <fgColor rgb="FFF2F2F2"/>
        <bgColor indexed="64"/>
      </patternFill>
    </fill>
    <fill>
      <patternFill patternType="solid">
        <fgColor theme="2" tint="-4.9989318521683403E-2"/>
        <bgColor indexed="64"/>
      </patternFill>
    </fill>
  </fills>
  <borders count="32">
    <border>
      <left/>
      <right/>
      <top/>
      <bottom/>
      <diagonal/>
    </border>
    <border>
      <left/>
      <right/>
      <top/>
      <bottom style="thin">
        <color theme="0"/>
      </bottom>
      <diagonal/>
    </border>
    <border>
      <left/>
      <right/>
      <top style="thin">
        <color theme="5"/>
      </top>
      <bottom style="thin">
        <color theme="5"/>
      </bottom>
      <diagonal/>
    </border>
    <border>
      <left/>
      <right/>
      <top/>
      <bottom style="thin">
        <color them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3"/>
      </bottom>
      <diagonal/>
    </border>
    <border>
      <left/>
      <right/>
      <top style="thin">
        <color theme="3"/>
      </top>
      <bottom style="thin">
        <color theme="3"/>
      </bottom>
      <diagonal/>
    </border>
    <border>
      <left/>
      <right/>
      <top style="thick">
        <color theme="3"/>
      </top>
      <bottom style="thin">
        <color theme="3"/>
      </bottom>
      <diagonal/>
    </border>
    <border>
      <left/>
      <right/>
      <top/>
      <bottom style="thin">
        <color rgb="FFB3684D"/>
      </bottom>
      <diagonal/>
    </border>
    <border>
      <left/>
      <right/>
      <top/>
      <bottom style="thin">
        <color theme="4"/>
      </bottom>
      <diagonal/>
    </border>
    <border>
      <left/>
      <right/>
      <top style="thin">
        <color theme="4"/>
      </top>
      <bottom/>
      <diagonal/>
    </border>
    <border>
      <left/>
      <right/>
      <top style="thin">
        <color theme="4"/>
      </top>
      <bottom style="thin">
        <color theme="4"/>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top style="thin">
        <color rgb="FFD9D9D9"/>
      </top>
      <bottom style="thin">
        <color rgb="FF18249C"/>
      </bottom>
      <diagonal/>
    </border>
    <border>
      <left/>
      <right/>
      <top/>
      <bottom style="thin">
        <color theme="1"/>
      </bottom>
      <diagonal/>
    </border>
    <border>
      <left/>
      <right/>
      <top style="thin">
        <color theme="4"/>
      </top>
      <bottom style="thin">
        <color rgb="FFD9D9D9"/>
      </bottom>
      <diagonal/>
    </border>
    <border>
      <left/>
      <right/>
      <top/>
      <bottom style="thin">
        <color auto="1"/>
      </bottom>
      <diagonal/>
    </border>
    <border>
      <left/>
      <right/>
      <top style="thin">
        <color rgb="FF000000"/>
      </top>
      <bottom/>
      <diagonal/>
    </border>
    <border>
      <left/>
      <right/>
      <top style="thin">
        <color rgb="FFD9D9D9"/>
      </top>
      <bottom style="thin">
        <color theme="4"/>
      </bottom>
      <diagonal/>
    </border>
    <border>
      <left/>
      <right/>
      <top style="thin">
        <color indexed="64"/>
      </top>
      <bottom/>
      <diagonal/>
    </border>
    <border>
      <left/>
      <right/>
      <top style="thin">
        <color indexed="64"/>
      </top>
      <bottom style="thin">
        <color theme="4"/>
      </bottom>
      <diagonal/>
    </border>
    <border>
      <left/>
      <right/>
      <top style="thin">
        <color indexed="64"/>
      </top>
      <bottom style="thin">
        <color rgb="FFD9D9D9"/>
      </bottom>
      <diagonal/>
    </border>
    <border>
      <left/>
      <right/>
      <top style="thin">
        <color indexed="64"/>
      </top>
      <bottom style="thin">
        <color indexed="64"/>
      </bottom>
      <diagonal/>
    </border>
    <border>
      <left/>
      <right/>
      <top/>
      <bottom style="thin">
        <color rgb="FF18249C"/>
      </bottom>
      <diagonal/>
    </border>
    <border>
      <left/>
      <right/>
      <top style="thin">
        <color rgb="FF18249C"/>
      </top>
      <bottom style="thin">
        <color rgb="FFD9D9D9"/>
      </bottom>
      <diagonal/>
    </border>
    <border>
      <left/>
      <right/>
      <top style="thin">
        <color rgb="FF18249C"/>
      </top>
      <bottom/>
      <diagonal/>
    </border>
    <border>
      <left/>
      <right/>
      <top style="thin">
        <color rgb="FF18249C"/>
      </top>
      <bottom style="thin">
        <color rgb="FF18249C"/>
      </bottom>
      <diagonal/>
    </border>
  </borders>
  <cellStyleXfs count="10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7" fillId="0" borderId="2">
      <alignment vertical="top" wrapText="1"/>
    </xf>
    <xf numFmtId="0" fontId="8" fillId="0" borderId="2" applyFont="0">
      <alignment vertical="top" wrapText="1"/>
    </xf>
    <xf numFmtId="0" fontId="1" fillId="0" borderId="0"/>
    <xf numFmtId="0" fontId="5" fillId="0" borderId="0"/>
    <xf numFmtId="0" fontId="9" fillId="0" borderId="0" applyNumberFormat="0" applyFill="0" applyBorder="0" applyAlignment="0" applyProtection="0"/>
    <xf numFmtId="0" fontId="12" fillId="0" borderId="4" applyNumberFormat="0" applyFill="0" applyAlignment="0" applyProtection="0"/>
    <xf numFmtId="0" fontId="13" fillId="0" borderId="6" applyNumberFormat="0" applyFill="0" applyAlignment="0" applyProtection="0"/>
    <xf numFmtId="0" fontId="29" fillId="0" borderId="0" applyNumberFormat="0" applyFill="0" applyBorder="0" applyAlignment="0" applyProtection="0"/>
    <xf numFmtId="0" fontId="5" fillId="0" borderId="0" applyNumberFormat="0" applyFill="0" applyBorder="0" applyProtection="0">
      <alignment vertical="top"/>
    </xf>
    <xf numFmtId="0" fontId="15" fillId="0" borderId="0">
      <alignment horizontal="left" vertical="center"/>
      <protection locked="0"/>
    </xf>
    <xf numFmtId="49" fontId="17" fillId="0" borderId="3" applyFont="0">
      <alignment horizontal="left" vertical="top" wrapText="1"/>
      <protection locked="0"/>
    </xf>
    <xf numFmtId="0" fontId="19" fillId="0" borderId="5" applyNumberFormat="0" applyFill="0" applyAlignment="0" applyProtection="0"/>
    <xf numFmtId="0" fontId="20" fillId="0" borderId="0">
      <alignment vertical="center"/>
      <protection locked="0"/>
    </xf>
    <xf numFmtId="0" fontId="21" fillId="0" borderId="0">
      <alignment horizontal="left" vertical="top"/>
      <protection locked="0"/>
    </xf>
    <xf numFmtId="0" fontId="5" fillId="0" borderId="0" applyNumberFormat="0" applyFill="0" applyBorder="0" applyProtection="0">
      <alignment vertical="top"/>
    </xf>
    <xf numFmtId="49" fontId="18" fillId="0" borderId="3">
      <alignment horizontal="left" vertical="center"/>
      <protection locked="0"/>
    </xf>
    <xf numFmtId="164" fontId="14" fillId="0" borderId="3" applyNumberFormat="0">
      <alignment vertical="center"/>
      <protection locked="0"/>
    </xf>
    <xf numFmtId="49" fontId="16" fillId="0" borderId="0">
      <alignment horizontal="left" vertical="top"/>
      <protection locked="0"/>
    </xf>
    <xf numFmtId="0" fontId="5" fillId="0" borderId="0" applyNumberFormat="0" applyFill="0" applyBorder="0" applyProtection="0">
      <alignment vertical="top"/>
    </xf>
    <xf numFmtId="49" fontId="18" fillId="0" borderId="8" applyNumberFormat="0" applyFont="0" applyAlignment="0">
      <alignment horizontal="left" vertical="center"/>
      <protection locked="0"/>
    </xf>
    <xf numFmtId="49" fontId="17" fillId="0" borderId="3" applyNumberFormat="0" applyFont="0" applyAlignment="0">
      <alignment horizontal="left" vertical="top" wrapText="1"/>
      <protection locked="0"/>
    </xf>
    <xf numFmtId="0" fontId="22" fillId="0" borderId="0"/>
    <xf numFmtId="0" fontId="11" fillId="0" borderId="0" applyNumberFormat="0" applyFill="0" applyBorder="0" applyAlignment="0" applyProtection="0"/>
    <xf numFmtId="0" fontId="12" fillId="0" borderId="4" applyNumberFormat="0" applyFill="0" applyAlignment="0" applyProtection="0"/>
    <xf numFmtId="0" fontId="13" fillId="0" borderId="6" applyNumberFormat="0" applyFill="0" applyAlignment="0" applyProtection="0"/>
    <xf numFmtId="0" fontId="5" fillId="0" borderId="0" applyNumberFormat="0" applyFill="0" applyBorder="0" applyProtection="0">
      <alignment vertical="top"/>
    </xf>
    <xf numFmtId="43" fontId="5" fillId="0" borderId="0" applyFont="0" applyFill="0" applyBorder="0" applyAlignment="0" applyProtection="0"/>
    <xf numFmtId="0" fontId="14" fillId="0" borderId="0">
      <alignment vertical="top"/>
    </xf>
    <xf numFmtId="0" fontId="5" fillId="0" borderId="0"/>
    <xf numFmtId="43" fontId="5" fillId="0" borderId="0" applyFont="0" applyFill="0" applyBorder="0" applyAlignment="0" applyProtection="0"/>
    <xf numFmtId="0" fontId="10" fillId="8" borderId="0"/>
    <xf numFmtId="0" fontId="5" fillId="0" borderId="0"/>
    <xf numFmtId="0" fontId="5" fillId="0" borderId="0"/>
    <xf numFmtId="0" fontId="1" fillId="0" borderId="0"/>
    <xf numFmtId="0" fontId="23" fillId="9" borderId="10" applyNumberFormat="0">
      <alignment horizontal="left" vertical="center" wrapText="1"/>
      <protection locked="0"/>
    </xf>
    <xf numFmtId="0" fontId="5" fillId="3" borderId="0"/>
    <xf numFmtId="43" fontId="1" fillId="0" borderId="0" applyFont="0" applyFill="0" applyBorder="0" applyAlignment="0" applyProtection="0"/>
    <xf numFmtId="0" fontId="5" fillId="0" borderId="0"/>
    <xf numFmtId="0" fontId="23" fillId="9" borderId="10" applyNumberFormat="0">
      <alignment horizontal="left" vertical="center" wrapText="1"/>
      <protection locked="0"/>
    </xf>
    <xf numFmtId="0" fontId="24" fillId="10" borderId="9" applyNumberFormat="0">
      <alignment horizontal="left" vertical="center"/>
      <protection locked="0"/>
    </xf>
    <xf numFmtId="0" fontId="25" fillId="7" borderId="0" applyNumberFormat="0" applyAlignment="0" applyProtection="0"/>
    <xf numFmtId="164" fontId="14" fillId="0" borderId="3" applyProtection="0">
      <alignment vertical="center"/>
    </xf>
    <xf numFmtId="0" fontId="26" fillId="0" borderId="3" applyNumberFormat="0">
      <alignment vertical="top" wrapText="1"/>
      <protection locked="0"/>
    </xf>
    <xf numFmtId="0" fontId="27" fillId="0" borderId="0" applyNumberFormat="0">
      <alignment horizontal="left"/>
      <protection locked="0"/>
    </xf>
    <xf numFmtId="0" fontId="28" fillId="0" borderId="0" applyNumberFormat="0">
      <alignment horizontal="left" vertical="top"/>
      <protection locked="0"/>
    </xf>
    <xf numFmtId="0" fontId="14" fillId="0" borderId="0">
      <alignment vertical="top"/>
    </xf>
    <xf numFmtId="0" fontId="27" fillId="0" borderId="0" applyNumberFormat="0">
      <alignment horizontal="left"/>
      <protection locked="0"/>
    </xf>
    <xf numFmtId="0" fontId="28" fillId="0" borderId="0" applyNumberFormat="0">
      <alignment horizontal="left" vertical="top"/>
      <protection locked="0"/>
    </xf>
    <xf numFmtId="0" fontId="26" fillId="0" borderId="3" applyNumberFormat="0">
      <alignment vertical="top" wrapText="1"/>
      <protection locked="0"/>
    </xf>
    <xf numFmtId="0" fontId="13" fillId="0" borderId="0" applyNumberFormat="0" applyFill="0" applyBorder="0" applyAlignment="0" applyProtection="0"/>
    <xf numFmtId="0" fontId="4" fillId="0" borderId="0" applyNumberFormat="0" applyFill="0" applyBorder="0" applyAlignment="0" applyProtection="0"/>
    <xf numFmtId="0" fontId="6" fillId="0" borderId="7" applyNumberFormat="0" applyFill="0" applyAlignment="0" applyProtection="0"/>
    <xf numFmtId="0" fontId="5" fillId="0" borderId="0" applyNumberFormat="0" applyFill="0" applyBorder="0" applyProtection="0">
      <alignment vertical="top"/>
    </xf>
    <xf numFmtId="9" fontId="5" fillId="0" borderId="0" applyFont="0" applyFill="0" applyBorder="0" applyAlignment="0" applyProtection="0"/>
    <xf numFmtId="0" fontId="13" fillId="0" borderId="0" applyNumberFormat="0" applyFill="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4" borderId="0" applyNumberFormat="0" applyBorder="0" applyAlignment="0" applyProtection="0"/>
    <xf numFmtId="43" fontId="5" fillId="0" borderId="0" applyFont="0" applyFill="0" applyBorder="0" applyAlignment="0" applyProtection="0"/>
    <xf numFmtId="41" fontId="5" fillId="0" borderId="0" applyFont="0" applyFill="0" applyBorder="0" applyAlignment="0" applyProtection="0"/>
    <xf numFmtId="9" fontId="5" fillId="0" borderId="0" applyFont="0" applyFill="0" applyBorder="0" applyAlignment="0" applyProtection="0"/>
    <xf numFmtId="0" fontId="31" fillId="0" borderId="0" applyNumberFormat="0" applyFill="0" applyBorder="0" applyAlignment="0" applyProtection="0"/>
    <xf numFmtId="0" fontId="6" fillId="0" borderId="7"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9" fillId="0" borderId="0" applyNumberFormat="0" applyFill="0" applyBorder="0" applyAlignment="0" applyProtection="0"/>
    <xf numFmtId="0" fontId="5" fillId="3" borderId="0"/>
    <xf numFmtId="0" fontId="5" fillId="0" borderId="0"/>
    <xf numFmtId="43"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8" fillId="0" borderId="0" applyBorder="0">
      <alignment wrapText="1"/>
    </xf>
    <xf numFmtId="0" fontId="47" fillId="0" borderId="0" applyBorder="0">
      <alignment horizontal="right" wrapText="1"/>
    </xf>
    <xf numFmtId="0" fontId="49" fillId="0" borderId="0" applyBorder="0">
      <alignment wrapText="1"/>
    </xf>
    <xf numFmtId="0" fontId="46" fillId="11" borderId="11" applyNumberFormat="0" applyFont="0" applyAlignment="0" applyProtection="0">
      <alignment horizontal="left" wrapText="1"/>
    </xf>
    <xf numFmtId="0" fontId="55" fillId="0" borderId="14">
      <alignment vertical="center"/>
    </xf>
    <xf numFmtId="0" fontId="53" fillId="0" borderId="0">
      <alignment wrapText="1"/>
    </xf>
    <xf numFmtId="0" fontId="83" fillId="0" borderId="14">
      <alignment vertical="center" wrapText="1"/>
    </xf>
    <xf numFmtId="0" fontId="63" fillId="0" borderId="12">
      <alignment vertical="center" wrapText="1"/>
    </xf>
    <xf numFmtId="0" fontId="55" fillId="0" borderId="0">
      <alignment horizontal="left" vertical="center" wrapText="1"/>
    </xf>
    <xf numFmtId="0" fontId="75" fillId="0" borderId="12">
      <alignment vertical="center"/>
    </xf>
    <xf numFmtId="0" fontId="88" fillId="9" borderId="12">
      <alignment horizontal="left" vertical="center" wrapText="1" indent="1"/>
    </xf>
    <xf numFmtId="0" fontId="80" fillId="0" borderId="16" applyBorder="0">
      <alignment vertical="top" wrapText="1"/>
    </xf>
    <xf numFmtId="0" fontId="76" fillId="0" borderId="0">
      <alignment vertical="top" wrapText="1"/>
    </xf>
    <xf numFmtId="0" fontId="83" fillId="0" borderId="14">
      <alignment vertical="center" wrapText="1"/>
    </xf>
    <xf numFmtId="0" fontId="70" fillId="0" borderId="12">
      <alignment horizontal="left" vertical="center" wrapText="1"/>
    </xf>
    <xf numFmtId="0" fontId="55" fillId="13" borderId="0">
      <alignment horizontal="left" vertical="center" wrapText="1" indent="1"/>
    </xf>
  </cellStyleXfs>
  <cellXfs count="619">
    <xf numFmtId="0" fontId="0" fillId="0" borderId="0" xfId="0"/>
    <xf numFmtId="0" fontId="0" fillId="12" borderId="0" xfId="0" applyFill="1"/>
    <xf numFmtId="0" fontId="32" fillId="12" borderId="0" xfId="0" applyFont="1" applyFill="1" applyAlignment="1">
      <alignment horizontal="left" vertical="center" wrapText="1"/>
    </xf>
    <xf numFmtId="0" fontId="32" fillId="12" borderId="0" xfId="0" applyFont="1" applyFill="1"/>
    <xf numFmtId="0" fontId="35" fillId="12" borderId="0" xfId="0" applyFont="1" applyFill="1"/>
    <xf numFmtId="0" fontId="32" fillId="12" borderId="0" xfId="0" applyFont="1" applyFill="1" applyAlignment="1">
      <alignment horizontal="left" vertical="center"/>
    </xf>
    <xf numFmtId="0" fontId="32" fillId="12" borderId="0" xfId="0" applyFont="1" applyFill="1" applyAlignment="1">
      <alignment vertical="center"/>
    </xf>
    <xf numFmtId="0" fontId="32" fillId="12" borderId="0" xfId="0" applyFont="1" applyFill="1" applyAlignment="1">
      <alignment wrapText="1"/>
    </xf>
    <xf numFmtId="0" fontId="83" fillId="12" borderId="0" xfId="95" applyFill="1" applyBorder="1" applyAlignment="1">
      <alignment wrapText="1"/>
    </xf>
    <xf numFmtId="0" fontId="32" fillId="12" borderId="0" xfId="0" applyFont="1" applyFill="1" applyAlignment="1">
      <alignment vertical="center" wrapText="1"/>
    </xf>
    <xf numFmtId="0" fontId="50" fillId="12" borderId="0" xfId="89" applyFont="1" applyFill="1">
      <alignment wrapText="1"/>
    </xf>
    <xf numFmtId="0" fontId="53" fillId="12" borderId="0" xfId="94" applyFill="1" applyAlignment="1">
      <alignment vertical="center" wrapText="1"/>
    </xf>
    <xf numFmtId="0" fontId="38" fillId="12" borderId="0" xfId="30" applyFont="1" applyFill="1" applyBorder="1" applyAlignment="1" applyProtection="1">
      <alignment horizontal="left" vertical="center"/>
      <protection locked="0"/>
    </xf>
    <xf numFmtId="0" fontId="38" fillId="12" borderId="0" xfId="83" applyFont="1" applyFill="1" applyBorder="1" applyAlignment="1" applyProtection="1">
      <alignment vertical="center"/>
      <protection locked="0"/>
    </xf>
    <xf numFmtId="0" fontId="42" fillId="12" borderId="0" xfId="63" applyFont="1" applyFill="1" applyBorder="1" applyAlignment="1" applyProtection="1">
      <alignment vertical="center" wrapText="1"/>
      <protection locked="0"/>
    </xf>
    <xf numFmtId="0" fontId="42" fillId="12" borderId="0" xfId="61" applyFont="1" applyFill="1" applyBorder="1" applyAlignment="1" applyProtection="1">
      <alignment horizontal="right" vertical="center"/>
      <protection locked="0"/>
    </xf>
    <xf numFmtId="1" fontId="38" fillId="12" borderId="0" xfId="22" applyNumberFormat="1" applyFont="1" applyFill="1" applyBorder="1">
      <alignment vertical="center"/>
      <protection locked="0"/>
    </xf>
    <xf numFmtId="0" fontId="55" fillId="12" borderId="0" xfId="97" applyFill="1">
      <alignment horizontal="left" vertical="center" wrapText="1"/>
    </xf>
    <xf numFmtId="0" fontId="55" fillId="12" borderId="0" xfId="93" applyFill="1" applyBorder="1">
      <alignment vertical="center"/>
    </xf>
    <xf numFmtId="0" fontId="55" fillId="12" borderId="0" xfId="0" applyFont="1" applyFill="1" applyAlignment="1">
      <alignment horizontal="left" vertical="center" wrapText="1"/>
    </xf>
    <xf numFmtId="0" fontId="38" fillId="12" borderId="0" xfId="0" applyFont="1" applyFill="1" applyAlignment="1">
      <alignment vertical="center" wrapText="1"/>
    </xf>
    <xf numFmtId="0" fontId="32" fillId="12" borderId="0" xfId="0" applyFont="1" applyFill="1" applyAlignment="1">
      <alignment horizontal="left" wrapText="1"/>
    </xf>
    <xf numFmtId="0" fontId="67" fillId="12" borderId="0" xfId="0" applyFont="1" applyFill="1" applyAlignment="1">
      <alignment horizontal="left" vertical="center"/>
    </xf>
    <xf numFmtId="0" fontId="34" fillId="12" borderId="0" xfId="0" applyFont="1" applyFill="1" applyAlignment="1">
      <alignment horizontal="left" vertical="center"/>
    </xf>
    <xf numFmtId="0" fontId="55" fillId="12" borderId="0" xfId="0" applyFont="1" applyFill="1" applyAlignment="1">
      <alignment horizontal="left" vertical="center"/>
    </xf>
    <xf numFmtId="0" fontId="32" fillId="12" borderId="0" xfId="0" applyFont="1" applyFill="1" applyAlignment="1">
      <alignment vertical="top"/>
    </xf>
    <xf numFmtId="0" fontId="32" fillId="12" borderId="0" xfId="0" applyFont="1" applyFill="1" applyAlignment="1">
      <alignment horizontal="right"/>
    </xf>
    <xf numFmtId="0" fontId="36" fillId="12" borderId="0" xfId="0" applyFont="1" applyFill="1" applyAlignment="1">
      <alignment vertical="center"/>
    </xf>
    <xf numFmtId="0" fontId="55" fillId="12" borderId="0" xfId="0" applyFont="1" applyFill="1"/>
    <xf numFmtId="0" fontId="0" fillId="12" borderId="0" xfId="0" applyFill="1" applyAlignment="1">
      <alignment vertical="center"/>
    </xf>
    <xf numFmtId="0" fontId="32" fillId="12" borderId="0" xfId="0" applyFont="1" applyFill="1" applyAlignment="1">
      <alignment horizontal="right" vertical="center"/>
    </xf>
    <xf numFmtId="0" fontId="32" fillId="12" borderId="0" xfId="0" applyFont="1" applyFill="1" applyAlignment="1" applyProtection="1">
      <alignment wrapText="1"/>
      <protection locked="0"/>
    </xf>
    <xf numFmtId="0" fontId="32" fillId="12" borderId="0" xfId="0" applyFont="1" applyFill="1" applyAlignment="1">
      <alignment horizontal="left"/>
    </xf>
    <xf numFmtId="0" fontId="51" fillId="12" borderId="0" xfId="92" applyFont="1" applyFill="1" applyBorder="1" applyAlignment="1">
      <alignment horizontal="center" vertical="center" wrapText="1"/>
    </xf>
    <xf numFmtId="0" fontId="3" fillId="12" borderId="0" xfId="4" applyFill="1" applyBorder="1" applyAlignment="1">
      <alignment horizontal="center" vertical="center" wrapText="1"/>
    </xf>
    <xf numFmtId="0" fontId="56" fillId="12" borderId="0" xfId="0" applyFont="1" applyFill="1" applyAlignment="1">
      <alignment vertical="center" wrapText="1"/>
    </xf>
    <xf numFmtId="0" fontId="60" fillId="12" borderId="0" xfId="0" applyFont="1" applyFill="1" applyAlignment="1">
      <alignment vertical="center" wrapText="1"/>
    </xf>
    <xf numFmtId="0" fontId="32" fillId="12" borderId="0" xfId="0" applyFont="1" applyFill="1" applyAlignment="1">
      <alignment vertical="top" wrapText="1"/>
    </xf>
    <xf numFmtId="0" fontId="54" fillId="12" borderId="0" xfId="4" applyFont="1" applyFill="1" applyBorder="1" applyAlignment="1">
      <alignment horizontal="right" vertical="center"/>
    </xf>
    <xf numFmtId="0" fontId="44" fillId="12" borderId="0" xfId="4" applyFont="1" applyFill="1" applyBorder="1" applyAlignment="1">
      <alignment horizontal="left" vertical="center"/>
    </xf>
    <xf numFmtId="0" fontId="32" fillId="0" borderId="0" xfId="0" applyFont="1"/>
    <xf numFmtId="0" fontId="58" fillId="12" borderId="0" xfId="0" applyFont="1" applyFill="1" applyAlignment="1">
      <alignment horizontal="center" vertical="center"/>
    </xf>
    <xf numFmtId="0" fontId="32" fillId="12" borderId="0" xfId="0" applyFont="1" applyFill="1" applyAlignment="1">
      <alignment horizontal="center" vertical="center"/>
    </xf>
    <xf numFmtId="0" fontId="32" fillId="12" borderId="0" xfId="0" applyFont="1" applyFill="1" applyAlignment="1">
      <alignment horizontal="left" vertical="top"/>
    </xf>
    <xf numFmtId="0" fontId="32" fillId="0" borderId="0" xfId="0" applyFont="1" applyAlignment="1">
      <alignment horizontal="right"/>
    </xf>
    <xf numFmtId="0" fontId="32" fillId="12" borderId="0" xfId="0" applyFont="1" applyFill="1" applyAlignment="1">
      <alignment horizontal="right" vertical="top"/>
    </xf>
    <xf numFmtId="0" fontId="32" fillId="0" borderId="0" xfId="0" applyFont="1" applyAlignment="1">
      <alignment vertical="center"/>
    </xf>
    <xf numFmtId="0" fontId="56" fillId="0" borderId="0" xfId="0" applyFont="1" applyAlignment="1">
      <alignment vertical="center" wrapText="1"/>
    </xf>
    <xf numFmtId="0" fontId="59" fillId="0" borderId="0" xfId="0" applyFont="1" applyAlignment="1">
      <alignment vertical="center" wrapText="1"/>
    </xf>
    <xf numFmtId="0" fontId="32" fillId="0" borderId="0" xfId="0" applyFont="1" applyAlignment="1">
      <alignment vertical="center" wrapText="1"/>
    </xf>
    <xf numFmtId="0" fontId="83" fillId="0" borderId="14" xfId="95">
      <alignment vertical="center" wrapText="1"/>
    </xf>
    <xf numFmtId="0" fontId="61" fillId="0" borderId="0" xfId="0" applyFont="1" applyAlignment="1">
      <alignment horizontal="right" vertical="center"/>
    </xf>
    <xf numFmtId="0" fontId="33" fillId="0" borderId="0" xfId="0" applyFont="1" applyAlignment="1">
      <alignment horizontal="right" vertical="center" indent="1"/>
    </xf>
    <xf numFmtId="0" fontId="62" fillId="0" borderId="0" xfId="0" applyFont="1" applyAlignment="1">
      <alignment horizontal="right" vertical="center"/>
    </xf>
    <xf numFmtId="0" fontId="55" fillId="0" borderId="0" xfId="0" applyFont="1" applyAlignment="1">
      <alignment horizontal="right"/>
    </xf>
    <xf numFmtId="0" fontId="32"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horizontal="left" vertical="center" indent="1"/>
    </xf>
    <xf numFmtId="0" fontId="61" fillId="0" borderId="0" xfId="0" applyFont="1" applyAlignment="1">
      <alignment horizontal="left" vertical="center"/>
    </xf>
    <xf numFmtId="0" fontId="80" fillId="0" borderId="0" xfId="0" applyFont="1" applyAlignment="1">
      <alignment vertical="center" wrapText="1"/>
    </xf>
    <xf numFmtId="0" fontId="83" fillId="0" borderId="14" xfId="95" applyAlignment="1">
      <alignment horizontal="right" wrapText="1"/>
    </xf>
    <xf numFmtId="0" fontId="80" fillId="0" borderId="14" xfId="93" applyFont="1">
      <alignment vertical="center"/>
    </xf>
    <xf numFmtId="0" fontId="80" fillId="0" borderId="14" xfId="93" applyFont="1" applyAlignment="1">
      <alignment horizontal="right" vertical="center"/>
    </xf>
    <xf numFmtId="0" fontId="80" fillId="0" borderId="13" xfId="93" applyFont="1" applyBorder="1">
      <alignment vertical="center"/>
    </xf>
    <xf numFmtId="3" fontId="80" fillId="0" borderId="13" xfId="93" applyNumberFormat="1" applyFont="1" applyBorder="1" applyAlignment="1">
      <alignment horizontal="right" vertical="center"/>
    </xf>
    <xf numFmtId="0" fontId="80" fillId="0" borderId="0" xfId="93" applyFont="1" applyBorder="1">
      <alignment vertical="center"/>
    </xf>
    <xf numFmtId="3" fontId="80" fillId="0" borderId="0" xfId="93" applyNumberFormat="1" applyFont="1" applyBorder="1" applyAlignment="1">
      <alignment horizontal="right" vertical="center"/>
    </xf>
    <xf numFmtId="0" fontId="80" fillId="0" borderId="0" xfId="93" applyFont="1" applyBorder="1" applyAlignment="1">
      <alignment horizontal="right" vertical="center"/>
    </xf>
    <xf numFmtId="0" fontId="80" fillId="0" borderId="13" xfId="93" applyFont="1" applyBorder="1" applyAlignment="1">
      <alignment horizontal="right" vertical="center"/>
    </xf>
    <xf numFmtId="0" fontId="0" fillId="13" borderId="0" xfId="0" applyFill="1"/>
    <xf numFmtId="0" fontId="32" fillId="13" borderId="0" xfId="0" applyFont="1" applyFill="1" applyAlignment="1">
      <alignment horizontal="right"/>
    </xf>
    <xf numFmtId="0" fontId="0" fillId="13" borderId="0" xfId="0" applyFill="1" applyAlignment="1">
      <alignment vertical="center" wrapText="1"/>
    </xf>
    <xf numFmtId="0" fontId="32" fillId="13" borderId="0" xfId="0" applyFont="1" applyFill="1" applyAlignment="1">
      <alignment horizontal="right" vertical="center" wrapText="1"/>
    </xf>
    <xf numFmtId="0" fontId="82" fillId="0" borderId="14" xfId="93" applyFont="1">
      <alignment vertical="center"/>
    </xf>
    <xf numFmtId="0" fontId="80" fillId="0" borderId="12" xfId="93" applyFont="1" applyBorder="1">
      <alignment vertical="center"/>
    </xf>
    <xf numFmtId="0" fontId="80" fillId="0" borderId="12" xfId="93" applyFont="1" applyBorder="1" applyAlignment="1">
      <alignment horizontal="right" vertical="center"/>
    </xf>
    <xf numFmtId="0" fontId="32" fillId="0" borderId="0" xfId="0" applyFont="1" applyAlignment="1">
      <alignment horizontal="left" vertical="center" wrapText="1" indent="1"/>
    </xf>
    <xf numFmtId="0" fontId="32" fillId="13" borderId="0" xfId="0" applyFont="1" applyFill="1" applyAlignment="1">
      <alignment vertical="center"/>
    </xf>
    <xf numFmtId="0" fontId="32" fillId="13" borderId="0" xfId="0" applyFont="1" applyFill="1" applyAlignment="1">
      <alignment horizontal="left" vertical="center" wrapText="1"/>
    </xf>
    <xf numFmtId="0" fontId="32" fillId="13" borderId="0" xfId="0" applyFont="1" applyFill="1" applyAlignment="1">
      <alignment horizontal="left" vertical="center"/>
    </xf>
    <xf numFmtId="0" fontId="70" fillId="0" borderId="14" xfId="103" applyBorder="1">
      <alignment horizontal="left" vertical="center" wrapText="1"/>
    </xf>
    <xf numFmtId="0" fontId="33" fillId="0" borderId="0" xfId="0" applyFont="1" applyAlignment="1">
      <alignment vertical="center" wrapText="1"/>
    </xf>
    <xf numFmtId="0" fontId="40" fillId="0" borderId="0" xfId="0" applyFont="1"/>
    <xf numFmtId="0" fontId="38" fillId="0" borderId="0" xfId="0" applyFont="1" applyAlignment="1">
      <alignment vertical="center" wrapText="1"/>
    </xf>
    <xf numFmtId="0" fontId="32" fillId="0" borderId="0" xfId="0" applyFont="1" applyAlignment="1">
      <alignment horizontal="left" wrapText="1"/>
    </xf>
    <xf numFmtId="0" fontId="72" fillId="0" borderId="15" xfId="0" applyFont="1" applyBorder="1" applyAlignment="1">
      <alignment horizontal="left" vertical="center"/>
    </xf>
    <xf numFmtId="0" fontId="83" fillId="0" borderId="14" xfId="95" applyAlignment="1">
      <alignment horizontal="right" vertical="center" wrapText="1"/>
    </xf>
    <xf numFmtId="3" fontId="82" fillId="0" borderId="14" xfId="93" applyNumberFormat="1" applyFont="1">
      <alignment vertical="center"/>
    </xf>
    <xf numFmtId="3" fontId="80" fillId="0" borderId="13" xfId="93" applyNumberFormat="1" applyFont="1" applyBorder="1">
      <alignment vertical="center"/>
    </xf>
    <xf numFmtId="9" fontId="80" fillId="0" borderId="13" xfId="3" applyFont="1" applyFill="1" applyBorder="1" applyAlignment="1">
      <alignment horizontal="right" vertical="center"/>
    </xf>
    <xf numFmtId="10" fontId="80" fillId="0" borderId="13" xfId="3" applyNumberFormat="1" applyFont="1" applyFill="1" applyBorder="1" applyAlignment="1">
      <alignment horizontal="right" vertical="center"/>
    </xf>
    <xf numFmtId="3" fontId="80" fillId="0" borderId="0" xfId="93" applyNumberFormat="1" applyFont="1" applyBorder="1">
      <alignment vertical="center"/>
    </xf>
    <xf numFmtId="9" fontId="80" fillId="0" borderId="0" xfId="3" applyFont="1" applyFill="1" applyBorder="1" applyAlignment="1">
      <alignment horizontal="right" vertical="center"/>
    </xf>
    <xf numFmtId="10" fontId="80" fillId="0" borderId="0" xfId="3" applyNumberFormat="1" applyFont="1" applyFill="1" applyBorder="1" applyAlignment="1">
      <alignment horizontal="right" vertical="center"/>
    </xf>
    <xf numFmtId="2" fontId="80" fillId="0" borderId="13" xfId="93" applyNumberFormat="1" applyFont="1" applyBorder="1" applyAlignment="1">
      <alignment horizontal="right" vertical="center"/>
    </xf>
    <xf numFmtId="2" fontId="80" fillId="0" borderId="12" xfId="93" applyNumberFormat="1" applyFont="1" applyBorder="1" applyAlignment="1">
      <alignment horizontal="right" vertical="center"/>
    </xf>
    <xf numFmtId="0" fontId="32" fillId="0" borderId="14" xfId="0" applyFont="1" applyBorder="1" applyAlignment="1">
      <alignment vertical="center" wrapText="1"/>
    </xf>
    <xf numFmtId="0" fontId="32" fillId="0" borderId="13" xfId="0" applyFont="1" applyBorder="1" applyAlignment="1">
      <alignment vertical="center" wrapText="1"/>
    </xf>
    <xf numFmtId="0" fontId="38" fillId="0" borderId="14" xfId="0" applyFont="1" applyBorder="1" applyAlignment="1">
      <alignment vertical="center" wrapText="1"/>
    </xf>
    <xf numFmtId="0" fontId="38" fillId="0" borderId="13" xfId="0" applyFont="1" applyBorder="1" applyAlignment="1">
      <alignment vertical="center" wrapText="1"/>
    </xf>
    <xf numFmtId="0" fontId="32" fillId="0" borderId="13" xfId="0" applyFont="1" applyBorder="1" applyAlignment="1">
      <alignment wrapText="1"/>
    </xf>
    <xf numFmtId="0" fontId="38" fillId="0" borderId="12" xfId="0" applyFont="1" applyBorder="1" applyAlignment="1">
      <alignment vertical="center" wrapText="1"/>
    </xf>
    <xf numFmtId="0" fontId="32" fillId="0" borderId="12" xfId="0" applyFont="1" applyBorder="1" applyAlignment="1">
      <alignment vertical="center" wrapText="1"/>
    </xf>
    <xf numFmtId="0" fontId="32" fillId="13" borderId="0" xfId="0" applyFont="1" applyFill="1" applyAlignment="1">
      <alignment horizontal="left" wrapText="1"/>
    </xf>
    <xf numFmtId="0" fontId="32" fillId="13" borderId="0" xfId="0" applyFont="1" applyFill="1" applyAlignment="1">
      <alignment wrapText="1"/>
    </xf>
    <xf numFmtId="0" fontId="83" fillId="0" borderId="14" xfId="95" applyAlignment="1">
      <alignment horizontal="center" wrapText="1"/>
    </xf>
    <xf numFmtId="0" fontId="83" fillId="0" borderId="12" xfId="95" applyBorder="1" applyAlignment="1">
      <alignment horizontal="center" wrapText="1"/>
    </xf>
    <xf numFmtId="0" fontId="80" fillId="0" borderId="0" xfId="93" applyFont="1" applyBorder="1" applyAlignment="1"/>
    <xf numFmtId="0" fontId="32" fillId="13" borderId="0" xfId="0" applyFont="1" applyFill="1"/>
    <xf numFmtId="0" fontId="32" fillId="2" borderId="0" xfId="0" applyFont="1" applyFill="1"/>
    <xf numFmtId="0" fontId="32" fillId="0" borderId="0" xfId="0" applyFont="1" applyAlignment="1">
      <alignment horizontal="center" vertical="top" wrapText="1"/>
    </xf>
    <xf numFmtId="0" fontId="52" fillId="3" borderId="0" xfId="0" applyFont="1" applyFill="1" applyAlignment="1">
      <alignment vertical="center"/>
    </xf>
    <xf numFmtId="0" fontId="0" fillId="3" borderId="0" xfId="0" applyFill="1"/>
    <xf numFmtId="0" fontId="76" fillId="12" borderId="0" xfId="101" applyFill="1">
      <alignment vertical="top" wrapText="1"/>
    </xf>
    <xf numFmtId="3" fontId="82" fillId="0" borderId="14" xfId="93" applyNumberFormat="1" applyFont="1" applyAlignment="1">
      <alignment horizontal="right" vertical="center"/>
    </xf>
    <xf numFmtId="9" fontId="82" fillId="0" borderId="14" xfId="3" applyFont="1" applyFill="1" applyBorder="1" applyAlignment="1">
      <alignment horizontal="right" vertical="center"/>
    </xf>
    <xf numFmtId="0" fontId="82" fillId="0" borderId="14" xfId="93" applyFont="1" applyAlignment="1">
      <alignment horizontal="right" vertical="center"/>
    </xf>
    <xf numFmtId="10" fontId="82" fillId="0" borderId="14" xfId="3" applyNumberFormat="1" applyFont="1" applyFill="1" applyBorder="1" applyAlignment="1">
      <alignment horizontal="right" vertical="center"/>
    </xf>
    <xf numFmtId="0" fontId="35" fillId="0" borderId="14" xfId="0" applyFont="1" applyBorder="1" applyAlignment="1">
      <alignment vertical="center" wrapText="1"/>
    </xf>
    <xf numFmtId="0" fontId="82" fillId="0" borderId="0" xfId="93" applyFont="1" applyBorder="1">
      <alignment vertical="center"/>
    </xf>
    <xf numFmtId="0" fontId="32" fillId="12" borderId="0" xfId="0" applyFont="1" applyFill="1" applyAlignment="1">
      <alignment horizontal="center" wrapText="1"/>
    </xf>
    <xf numFmtId="0" fontId="38" fillId="0" borderId="0" xfId="0" applyFont="1" applyAlignment="1">
      <alignment wrapText="1"/>
    </xf>
    <xf numFmtId="0" fontId="38" fillId="0" borderId="12" xfId="0" applyFont="1" applyBorder="1" applyAlignment="1">
      <alignment wrapText="1"/>
    </xf>
    <xf numFmtId="0" fontId="38" fillId="12" borderId="0" xfId="0" applyFont="1" applyFill="1" applyAlignment="1">
      <alignment wrapText="1"/>
    </xf>
    <xf numFmtId="0" fontId="83" fillId="0" borderId="13" xfId="95" applyBorder="1" applyAlignment="1">
      <alignment horizontal="center" wrapText="1"/>
    </xf>
    <xf numFmtId="0" fontId="32" fillId="3" borderId="0" xfId="0" applyFont="1" applyFill="1" applyAlignment="1">
      <alignment horizontal="center" vertical="center"/>
    </xf>
    <xf numFmtId="0" fontId="32" fillId="3" borderId="0" xfId="0" applyFont="1" applyFill="1" applyAlignment="1">
      <alignment horizontal="left" vertical="top"/>
    </xf>
    <xf numFmtId="0" fontId="32" fillId="3" borderId="0" xfId="0" applyFont="1" applyFill="1"/>
    <xf numFmtId="0" fontId="32" fillId="3" borderId="15" xfId="0" applyFont="1" applyFill="1" applyBorder="1"/>
    <xf numFmtId="0" fontId="32" fillId="3" borderId="15" xfId="0" applyFont="1" applyFill="1" applyBorder="1" applyAlignment="1">
      <alignment horizontal="right"/>
    </xf>
    <xf numFmtId="0" fontId="32" fillId="3" borderId="0" xfId="0" applyFont="1" applyFill="1" applyAlignment="1">
      <alignment horizontal="right"/>
    </xf>
    <xf numFmtId="0" fontId="71" fillId="3" borderId="12" xfId="0" applyFont="1" applyFill="1" applyBorder="1" applyAlignment="1">
      <alignment vertical="center"/>
    </xf>
    <xf numFmtId="0" fontId="69" fillId="3" borderId="12" xfId="0" applyFont="1" applyFill="1" applyBorder="1" applyAlignment="1">
      <alignment horizontal="right" vertical="center"/>
    </xf>
    <xf numFmtId="0" fontId="85" fillId="3" borderId="0" xfId="0" applyFont="1" applyFill="1" applyAlignment="1">
      <alignment horizontal="right" vertical="center"/>
    </xf>
    <xf numFmtId="0" fontId="71" fillId="3" borderId="0" xfId="0" applyFont="1" applyFill="1" applyAlignment="1">
      <alignment vertical="center"/>
    </xf>
    <xf numFmtId="0" fontId="69" fillId="3" borderId="0" xfId="0" applyFont="1" applyFill="1" applyAlignment="1">
      <alignment horizontal="right" vertical="center"/>
    </xf>
    <xf numFmtId="0" fontId="44" fillId="3" borderId="0" xfId="0" applyFont="1" applyFill="1" applyAlignment="1">
      <alignment vertical="center"/>
    </xf>
    <xf numFmtId="0" fontId="57" fillId="3" borderId="0" xfId="4" applyFont="1" applyFill="1" applyBorder="1" applyAlignment="1">
      <alignment horizontal="right" vertical="center"/>
    </xf>
    <xf numFmtId="0" fontId="34" fillId="3" borderId="0" xfId="0" applyFont="1" applyFill="1" applyAlignment="1">
      <alignment vertical="center"/>
    </xf>
    <xf numFmtId="0" fontId="104" fillId="3" borderId="0" xfId="4" applyFont="1" applyFill="1" applyAlignment="1">
      <alignment vertical="center"/>
    </xf>
    <xf numFmtId="0" fontId="104" fillId="3" borderId="0" xfId="4" applyFont="1" applyFill="1"/>
    <xf numFmtId="0" fontId="87" fillId="3" borderId="0" xfId="4" applyFont="1" applyFill="1" applyBorder="1" applyAlignment="1">
      <alignment horizontal="right" vertical="center"/>
    </xf>
    <xf numFmtId="0" fontId="44" fillId="3" borderId="0" xfId="0" applyFont="1" applyFill="1"/>
    <xf numFmtId="0" fontId="104" fillId="3" borderId="0" xfId="0" applyFont="1" applyFill="1"/>
    <xf numFmtId="0" fontId="79" fillId="3" borderId="15" xfId="100" applyFont="1" applyFill="1" applyBorder="1">
      <alignment vertical="top" wrapText="1"/>
    </xf>
    <xf numFmtId="0" fontId="39" fillId="3" borderId="0" xfId="0" applyFont="1" applyFill="1" applyAlignment="1">
      <alignment horizontal="right"/>
    </xf>
    <xf numFmtId="0" fontId="39" fillId="3" borderId="0" xfId="0" applyFont="1" applyFill="1"/>
    <xf numFmtId="0" fontId="32" fillId="3" borderId="0" xfId="0" applyFont="1" applyFill="1" applyAlignment="1">
      <alignment vertical="top"/>
    </xf>
    <xf numFmtId="0" fontId="39" fillId="3" borderId="0" xfId="0" applyFont="1" applyFill="1" applyAlignment="1">
      <alignment horizontal="right" vertical="top"/>
    </xf>
    <xf numFmtId="0" fontId="37" fillId="3" borderId="0" xfId="0" applyFont="1" applyFill="1" applyAlignment="1">
      <alignment wrapText="1"/>
    </xf>
    <xf numFmtId="0" fontId="37" fillId="3" borderId="0" xfId="0" applyFont="1" applyFill="1" applyAlignment="1">
      <alignment vertical="top" wrapText="1"/>
    </xf>
    <xf numFmtId="0" fontId="32" fillId="3" borderId="0" xfId="0" applyFont="1" applyFill="1" applyAlignment="1">
      <alignment vertical="center"/>
    </xf>
    <xf numFmtId="0" fontId="56" fillId="3" borderId="0" xfId="0" applyFont="1" applyFill="1" applyAlignment="1">
      <alignment vertical="center" wrapText="1"/>
    </xf>
    <xf numFmtId="0" fontId="59" fillId="3" borderId="0" xfId="0" applyFont="1" applyFill="1" applyAlignment="1">
      <alignment vertical="center" wrapText="1"/>
    </xf>
    <xf numFmtId="0" fontId="32" fillId="3" borderId="0" xfId="0" applyFont="1" applyFill="1" applyAlignment="1">
      <alignment vertical="center" wrapText="1"/>
    </xf>
    <xf numFmtId="0" fontId="76" fillId="3" borderId="0" xfId="101" applyFill="1">
      <alignment vertical="top" wrapText="1"/>
    </xf>
    <xf numFmtId="0" fontId="79" fillId="3" borderId="0" xfId="100" applyFont="1" applyFill="1" applyBorder="1">
      <alignment vertical="top" wrapText="1"/>
    </xf>
    <xf numFmtId="0" fontId="60" fillId="3" borderId="0" xfId="0" applyFont="1" applyFill="1" applyAlignment="1">
      <alignment vertical="center" wrapText="1"/>
    </xf>
    <xf numFmtId="0" fontId="83" fillId="3" borderId="13" xfId="102" applyFill="1" applyBorder="1">
      <alignment vertical="center" wrapText="1"/>
    </xf>
    <xf numFmtId="0" fontId="80" fillId="3" borderId="0" xfId="100" applyFill="1" applyBorder="1">
      <alignment vertical="top" wrapText="1"/>
    </xf>
    <xf numFmtId="0" fontId="102" fillId="3" borderId="15" xfId="100" applyFont="1" applyFill="1" applyBorder="1" applyAlignment="1">
      <alignment vertical="center" wrapText="1"/>
    </xf>
    <xf numFmtId="0" fontId="79" fillId="3" borderId="15" xfId="100" applyFont="1" applyFill="1" applyBorder="1" applyAlignment="1">
      <alignment vertical="center" wrapText="1"/>
    </xf>
    <xf numFmtId="0" fontId="80" fillId="3" borderId="15" xfId="0" applyFont="1" applyFill="1" applyBorder="1" applyAlignment="1">
      <alignment vertical="center" wrapText="1"/>
    </xf>
    <xf numFmtId="0" fontId="32" fillId="3" borderId="0" xfId="0" applyFont="1" applyFill="1" applyAlignment="1">
      <alignment vertical="top" wrapText="1"/>
    </xf>
    <xf numFmtId="0" fontId="102" fillId="3" borderId="16" xfId="100" applyFont="1" applyFill="1" applyBorder="1">
      <alignment vertical="top" wrapText="1"/>
    </xf>
    <xf numFmtId="0" fontId="79" fillId="3" borderId="16" xfId="100" applyFont="1" applyFill="1" applyBorder="1">
      <alignment vertical="top" wrapText="1"/>
    </xf>
    <xf numFmtId="0" fontId="80" fillId="3" borderId="16" xfId="0" applyFont="1" applyFill="1" applyBorder="1" applyAlignment="1">
      <alignment vertical="top" wrapText="1"/>
    </xf>
    <xf numFmtId="0" fontId="81" fillId="3" borderId="16" xfId="0" applyFont="1" applyFill="1" applyBorder="1" applyAlignment="1">
      <alignment vertical="top" wrapText="1"/>
    </xf>
    <xf numFmtId="0" fontId="102" fillId="3" borderId="16" xfId="100" applyFont="1" applyFill="1" applyBorder="1" applyAlignment="1">
      <alignment vertical="center" wrapText="1"/>
    </xf>
    <xf numFmtId="0" fontId="79" fillId="3" borderId="16" xfId="100" applyFont="1" applyFill="1" applyBorder="1" applyAlignment="1">
      <alignment vertical="center" wrapText="1"/>
    </xf>
    <xf numFmtId="0" fontId="102" fillId="3" borderId="15" xfId="0" applyFont="1" applyFill="1" applyBorder="1" applyAlignment="1">
      <alignment vertical="top" wrapText="1"/>
    </xf>
    <xf numFmtId="0" fontId="76" fillId="3" borderId="15" xfId="0" applyFont="1" applyFill="1" applyBorder="1" applyAlignment="1">
      <alignment vertical="top" wrapText="1"/>
    </xf>
    <xf numFmtId="0" fontId="80" fillId="3" borderId="15" xfId="0" applyFont="1" applyFill="1" applyBorder="1" applyAlignment="1">
      <alignment vertical="top" wrapText="1"/>
    </xf>
    <xf numFmtId="0" fontId="102" fillId="3" borderId="16" xfId="0" applyFont="1" applyFill="1" applyBorder="1" applyAlignment="1">
      <alignment vertical="top" wrapText="1"/>
    </xf>
    <xf numFmtId="0" fontId="76" fillId="3" borderId="16" xfId="0" applyFont="1" applyFill="1" applyBorder="1" applyAlignment="1">
      <alignment vertical="top" wrapText="1"/>
    </xf>
    <xf numFmtId="0" fontId="80" fillId="3" borderId="16" xfId="100" applyFill="1" applyBorder="1" applyAlignment="1">
      <alignment vertical="center" wrapText="1"/>
    </xf>
    <xf numFmtId="0" fontId="76" fillId="3" borderId="17" xfId="0" applyFont="1" applyFill="1" applyBorder="1" applyAlignment="1">
      <alignment vertical="top" wrapText="1"/>
    </xf>
    <xf numFmtId="0" fontId="103" fillId="3" borderId="16" xfId="0" applyFont="1" applyFill="1" applyBorder="1" applyAlignment="1">
      <alignment vertical="top" wrapText="1"/>
    </xf>
    <xf numFmtId="0" fontId="78" fillId="3" borderId="16" xfId="0" applyFont="1" applyFill="1" applyBorder="1" applyAlignment="1">
      <alignment vertical="top" wrapText="1"/>
    </xf>
    <xf numFmtId="0" fontId="81" fillId="3" borderId="17" xfId="0" applyFont="1" applyFill="1" applyBorder="1" applyAlignment="1">
      <alignment vertical="top" wrapText="1"/>
    </xf>
    <xf numFmtId="0" fontId="50" fillId="3" borderId="0" xfId="89" applyFont="1" applyFill="1">
      <alignment wrapText="1"/>
    </xf>
    <xf numFmtId="0" fontId="75" fillId="3" borderId="15" xfId="98" applyFill="1" applyBorder="1">
      <alignment vertical="center"/>
    </xf>
    <xf numFmtId="0" fontId="75" fillId="3" borderId="0" xfId="98" applyFill="1" applyBorder="1">
      <alignment vertical="center"/>
    </xf>
    <xf numFmtId="0" fontId="83" fillId="3" borderId="0" xfId="102" applyFill="1" applyBorder="1">
      <alignment vertical="center" wrapText="1"/>
    </xf>
    <xf numFmtId="0" fontId="83" fillId="3" borderId="12" xfId="102" applyFill="1" applyBorder="1">
      <alignment vertical="center" wrapText="1"/>
    </xf>
    <xf numFmtId="0" fontId="84" fillId="3" borderId="0" xfId="92" applyFont="1" applyFill="1" applyBorder="1" applyAlignment="1">
      <alignment horizontal="center" vertical="center" wrapText="1"/>
    </xf>
    <xf numFmtId="0" fontId="97" fillId="3" borderId="18" xfId="100" applyFont="1" applyFill="1" applyBorder="1" applyAlignment="1">
      <alignment vertical="center" wrapText="1"/>
    </xf>
    <xf numFmtId="0" fontId="79" fillId="3" borderId="18" xfId="100" applyFont="1" applyFill="1" applyBorder="1" applyAlignment="1">
      <alignment vertical="center" wrapText="1"/>
    </xf>
    <xf numFmtId="0" fontId="3" fillId="3" borderId="0" xfId="4" applyFill="1" applyBorder="1" applyAlignment="1">
      <alignment horizontal="center" vertical="center" wrapText="1"/>
    </xf>
    <xf numFmtId="0" fontId="0" fillId="3" borderId="0" xfId="0" applyFill="1" applyAlignment="1">
      <alignment vertical="center"/>
    </xf>
    <xf numFmtId="0" fontId="80" fillId="3" borderId="15" xfId="100" applyFill="1" applyBorder="1" applyAlignment="1">
      <alignment vertical="center" wrapText="1"/>
    </xf>
    <xf numFmtId="0" fontId="86" fillId="3" borderId="0" xfId="4" applyFont="1" applyFill="1" applyBorder="1" applyAlignment="1">
      <alignment horizontal="center" vertical="center" wrapText="1"/>
    </xf>
    <xf numFmtId="0" fontId="80" fillId="3" borderId="16" xfId="100" applyFill="1">
      <alignment vertical="top" wrapText="1"/>
    </xf>
    <xf numFmtId="0" fontId="73" fillId="3" borderId="0" xfId="94" applyFont="1" applyFill="1" applyAlignment="1">
      <alignment vertical="center" wrapText="1"/>
    </xf>
    <xf numFmtId="0" fontId="73" fillId="3" borderId="15" xfId="94" applyFont="1" applyFill="1" applyBorder="1" applyAlignment="1">
      <alignment vertical="center" wrapText="1"/>
    </xf>
    <xf numFmtId="0" fontId="83" fillId="3" borderId="12" xfId="95" applyFill="1" applyBorder="1">
      <alignment vertical="center" wrapText="1"/>
    </xf>
    <xf numFmtId="3" fontId="45" fillId="3" borderId="0" xfId="0" applyNumberFormat="1" applyFont="1" applyFill="1" applyAlignment="1">
      <alignment wrapText="1"/>
    </xf>
    <xf numFmtId="0" fontId="80" fillId="3" borderId="13" xfId="93" applyFont="1" applyFill="1" applyBorder="1">
      <alignment vertical="center"/>
    </xf>
    <xf numFmtId="3" fontId="80" fillId="3" borderId="13" xfId="93" applyNumberFormat="1" applyFont="1" applyFill="1" applyBorder="1" applyAlignment="1">
      <alignment horizontal="right" vertical="center"/>
    </xf>
    <xf numFmtId="0" fontId="80" fillId="3" borderId="0" xfId="93" applyFont="1" applyFill="1" applyBorder="1">
      <alignment vertical="center"/>
    </xf>
    <xf numFmtId="3" fontId="80" fillId="3" borderId="0" xfId="93" applyNumberFormat="1" applyFont="1" applyFill="1" applyBorder="1" applyAlignment="1">
      <alignment horizontal="right" vertical="center"/>
    </xf>
    <xf numFmtId="0" fontId="80" fillId="3" borderId="12" xfId="93" applyFont="1" applyFill="1" applyBorder="1">
      <alignment vertical="center"/>
    </xf>
    <xf numFmtId="3" fontId="80" fillId="3" borderId="12" xfId="93" applyNumberFormat="1" applyFont="1" applyFill="1" applyBorder="1" applyAlignment="1">
      <alignment horizontal="right" vertical="center"/>
    </xf>
    <xf numFmtId="0" fontId="65" fillId="3" borderId="0" xfId="0" applyFont="1" applyFill="1" applyAlignment="1">
      <alignment horizontal="left" vertical="center" wrapText="1" indent="1"/>
    </xf>
    <xf numFmtId="165" fontId="41" fillId="3" borderId="0" xfId="2" applyNumberFormat="1" applyFont="1" applyFill="1" applyBorder="1" applyAlignment="1">
      <alignment horizontal="right" vertical="center" wrapText="1" indent="1"/>
    </xf>
    <xf numFmtId="0" fontId="83" fillId="3" borderId="0" xfId="95" applyFill="1" applyBorder="1">
      <alignment vertical="center" wrapText="1"/>
    </xf>
    <xf numFmtId="0" fontId="2" fillId="3" borderId="0" xfId="93" applyFont="1" applyFill="1" applyBorder="1" applyAlignment="1">
      <alignment horizontal="right" vertical="center"/>
    </xf>
    <xf numFmtId="0" fontId="55" fillId="3" borderId="0" xfId="93" applyFill="1" applyBorder="1">
      <alignment vertical="center"/>
    </xf>
    <xf numFmtId="0" fontId="82" fillId="3" borderId="14" xfId="93" applyFont="1" applyFill="1">
      <alignment vertical="center"/>
    </xf>
    <xf numFmtId="0" fontId="69" fillId="3" borderId="14" xfId="93" applyFont="1" applyFill="1" applyAlignment="1">
      <alignment horizontal="right" vertical="center"/>
    </xf>
    <xf numFmtId="0" fontId="80" fillId="3" borderId="0" xfId="93" applyFont="1" applyFill="1" applyBorder="1" applyAlignment="1">
      <alignment horizontal="right" vertical="center"/>
    </xf>
    <xf numFmtId="1" fontId="80" fillId="3" borderId="0" xfId="93" applyNumberFormat="1" applyFont="1" applyFill="1" applyBorder="1" applyAlignment="1">
      <alignment horizontal="right" vertical="center"/>
    </xf>
    <xf numFmtId="0" fontId="55" fillId="3" borderId="0" xfId="93" applyFill="1" applyBorder="1" applyAlignment="1">
      <alignment horizontal="right" vertical="center"/>
    </xf>
    <xf numFmtId="0" fontId="97" fillId="3" borderId="14" xfId="95" applyFont="1" applyFill="1">
      <alignment vertical="center" wrapText="1"/>
    </xf>
    <xf numFmtId="0" fontId="83" fillId="3" borderId="12" xfId="95" applyFill="1" applyBorder="1" applyAlignment="1">
      <alignment horizontal="right" vertical="center" wrapText="1"/>
    </xf>
    <xf numFmtId="0" fontId="80" fillId="3" borderId="21" xfId="93" applyFont="1" applyFill="1" applyBorder="1">
      <alignment vertical="center"/>
    </xf>
    <xf numFmtId="3" fontId="80" fillId="3" borderId="21" xfId="93" applyNumberFormat="1" applyFont="1" applyFill="1" applyBorder="1" applyAlignment="1">
      <alignment horizontal="right" vertical="center"/>
    </xf>
    <xf numFmtId="0" fontId="97" fillId="3" borderId="14" xfId="94" applyFont="1" applyFill="1" applyBorder="1" applyAlignment="1">
      <alignment vertical="center" wrapText="1"/>
    </xf>
    <xf numFmtId="0" fontId="64" fillId="3" borderId="14" xfId="93" applyFont="1" applyFill="1" applyAlignment="1">
      <alignment horizontal="right" vertical="center"/>
    </xf>
    <xf numFmtId="0" fontId="83" fillId="3" borderId="12" xfId="95" applyFill="1" applyBorder="1" applyAlignment="1">
      <alignment wrapText="1"/>
    </xf>
    <xf numFmtId="0" fontId="83" fillId="3" borderId="12" xfId="95" applyFill="1" applyBorder="1" applyAlignment="1">
      <alignment horizontal="right" wrapText="1"/>
    </xf>
    <xf numFmtId="0" fontId="80" fillId="3" borderId="13" xfId="93" applyFont="1" applyFill="1" applyBorder="1" applyAlignment="1">
      <alignment horizontal="right" vertical="center"/>
    </xf>
    <xf numFmtId="0" fontId="80" fillId="3" borderId="12" xfId="93" applyFont="1" applyFill="1" applyBorder="1" applyAlignment="1">
      <alignment horizontal="right" vertical="center"/>
    </xf>
    <xf numFmtId="0" fontId="55" fillId="3" borderId="13" xfId="93" applyFill="1" applyBorder="1">
      <alignment vertical="center"/>
    </xf>
    <xf numFmtId="0" fontId="55" fillId="3" borderId="13" xfId="93" applyFill="1" applyBorder="1" applyAlignment="1">
      <alignment horizontal="right" vertical="center"/>
    </xf>
    <xf numFmtId="0" fontId="64" fillId="3" borderId="14" xfId="93" applyFont="1" applyFill="1">
      <alignment vertical="center"/>
    </xf>
    <xf numFmtId="0" fontId="55" fillId="3" borderId="0" xfId="0" applyFont="1" applyFill="1" applyAlignment="1">
      <alignment horizontal="left" vertical="center" wrapText="1"/>
    </xf>
    <xf numFmtId="0" fontId="32" fillId="3" borderId="0" xfId="0" applyFont="1" applyFill="1" applyAlignment="1">
      <alignment horizontal="right" vertical="center" wrapText="1"/>
    </xf>
    <xf numFmtId="0" fontId="0" fillId="3" borderId="0" xfId="0" applyFill="1" applyAlignment="1">
      <alignment horizontal="left" vertical="center" wrapText="1"/>
    </xf>
    <xf numFmtId="0" fontId="32" fillId="3" borderId="0" xfId="0" applyFont="1" applyFill="1" applyAlignment="1">
      <alignment horizontal="left" vertical="center" wrapText="1"/>
    </xf>
    <xf numFmtId="0" fontId="32" fillId="3" borderId="0" xfId="0" applyFont="1" applyFill="1" applyAlignment="1">
      <alignment horizontal="right" vertical="center"/>
    </xf>
    <xf numFmtId="0" fontId="32" fillId="3" borderId="0" xfId="0" applyFont="1" applyFill="1" applyAlignment="1">
      <alignment horizontal="left" vertical="top" wrapText="1"/>
    </xf>
    <xf numFmtId="0" fontId="43" fillId="3" borderId="0" xfId="0" applyFont="1" applyFill="1" applyAlignment="1">
      <alignment vertical="top" wrapText="1"/>
    </xf>
    <xf numFmtId="0" fontId="32" fillId="3" borderId="0" xfId="0" applyFont="1" applyFill="1" applyAlignment="1">
      <alignment horizontal="left" vertical="center" wrapText="1" indent="1"/>
    </xf>
    <xf numFmtId="0" fontId="53" fillId="3" borderId="0" xfId="94" applyFill="1" applyAlignment="1">
      <alignment vertical="top" wrapText="1"/>
    </xf>
    <xf numFmtId="0" fontId="35" fillId="3" borderId="0" xfId="0" applyFont="1" applyFill="1" applyAlignment="1">
      <alignment horizontal="left" vertical="top" wrapText="1"/>
    </xf>
    <xf numFmtId="0" fontId="35" fillId="3" borderId="0" xfId="0" applyFont="1" applyFill="1" applyAlignment="1">
      <alignment horizontal="left" vertical="center" wrapText="1" indent="1"/>
    </xf>
    <xf numFmtId="0" fontId="35" fillId="3" borderId="0" xfId="0" applyFont="1" applyFill="1"/>
    <xf numFmtId="0" fontId="83" fillId="3" borderId="14" xfId="95" applyFill="1">
      <alignment vertical="center" wrapText="1"/>
    </xf>
    <xf numFmtId="0" fontId="80" fillId="3" borderId="13" xfId="93" applyFont="1" applyFill="1" applyBorder="1" applyAlignment="1">
      <alignment vertical="top" wrapText="1"/>
    </xf>
    <xf numFmtId="0" fontId="80" fillId="3" borderId="0" xfId="93" applyFont="1" applyFill="1" applyBorder="1" applyAlignment="1">
      <alignment vertical="top" wrapText="1"/>
    </xf>
    <xf numFmtId="0" fontId="80" fillId="3" borderId="12" xfId="93" applyFont="1" applyFill="1" applyBorder="1" applyAlignment="1">
      <alignment vertical="top" wrapText="1"/>
    </xf>
    <xf numFmtId="0" fontId="80" fillId="3" borderId="0" xfId="93" quotePrefix="1" applyFont="1" applyFill="1" applyBorder="1" applyAlignment="1">
      <alignment vertical="top" wrapText="1"/>
    </xf>
    <xf numFmtId="3" fontId="32" fillId="3" borderId="0" xfId="0" applyNumberFormat="1" applyFont="1" applyFill="1" applyAlignment="1">
      <alignment vertical="center"/>
    </xf>
    <xf numFmtId="0" fontId="66" fillId="3" borderId="0" xfId="0" applyFont="1" applyFill="1" applyAlignment="1">
      <alignment horizontal="center" vertical="center" wrapText="1"/>
    </xf>
    <xf numFmtId="0" fontId="61" fillId="3" borderId="0" xfId="0" applyFont="1" applyFill="1" applyAlignment="1">
      <alignment horizontal="center" vertical="center"/>
    </xf>
    <xf numFmtId="0" fontId="61" fillId="3" borderId="0" xfId="0" applyFont="1" applyFill="1" applyAlignment="1">
      <alignment horizontal="right" vertical="center"/>
    </xf>
    <xf numFmtId="0" fontId="33" fillId="3" borderId="0" xfId="0" applyFont="1" applyFill="1" applyAlignment="1">
      <alignment horizontal="right" vertical="center" indent="1"/>
    </xf>
    <xf numFmtId="0" fontId="62" fillId="3" borderId="0" xfId="0" applyFont="1" applyFill="1" applyAlignment="1">
      <alignment horizontal="right" vertical="center"/>
    </xf>
    <xf numFmtId="0" fontId="55" fillId="3" borderId="0" xfId="0" applyFont="1" applyFill="1" applyAlignment="1">
      <alignment horizontal="right"/>
    </xf>
    <xf numFmtId="0" fontId="32" fillId="3" borderId="0" xfId="0" applyFont="1" applyFill="1" applyAlignment="1">
      <alignment wrapText="1"/>
    </xf>
    <xf numFmtId="0" fontId="69" fillId="3" borderId="0" xfId="0" applyFont="1" applyFill="1" applyAlignment="1">
      <alignment horizontal="left" vertical="center" wrapText="1"/>
    </xf>
    <xf numFmtId="0" fontId="32" fillId="3" borderId="0" xfId="0" applyFont="1" applyFill="1" applyAlignment="1" applyProtection="1">
      <alignment wrapText="1"/>
      <protection locked="0"/>
    </xf>
    <xf numFmtId="0" fontId="53" fillId="3" borderId="15" xfId="0" applyFont="1" applyFill="1" applyBorder="1" applyAlignment="1" applyProtection="1">
      <alignment horizontal="left" vertical="center"/>
      <protection locked="0"/>
    </xf>
    <xf numFmtId="0" fontId="55" fillId="3" borderId="15" xfId="0" applyFont="1" applyFill="1" applyBorder="1" applyProtection="1">
      <protection locked="0"/>
    </xf>
    <xf numFmtId="0" fontId="55" fillId="3" borderId="15" xfId="0" applyFont="1" applyFill="1" applyBorder="1" applyAlignment="1" applyProtection="1">
      <alignment horizontal="right"/>
      <protection locked="0"/>
    </xf>
    <xf numFmtId="0" fontId="32" fillId="3" borderId="15" xfId="0" applyFont="1" applyFill="1" applyBorder="1" applyAlignment="1" applyProtection="1">
      <alignment wrapText="1"/>
      <protection locked="0"/>
    </xf>
    <xf numFmtId="0" fontId="53" fillId="3" borderId="0" xfId="0" applyFont="1" applyFill="1" applyAlignment="1" applyProtection="1">
      <alignment horizontal="left" vertical="center"/>
      <protection locked="0"/>
    </xf>
    <xf numFmtId="0" fontId="55" fillId="3" borderId="0" xfId="0" applyFont="1" applyFill="1" applyProtection="1">
      <protection locked="0"/>
    </xf>
    <xf numFmtId="0" fontId="55" fillId="3" borderId="0" xfId="0" applyFont="1" applyFill="1" applyAlignment="1" applyProtection="1">
      <alignment horizontal="right"/>
      <protection locked="0"/>
    </xf>
    <xf numFmtId="0" fontId="83" fillId="3" borderId="12" xfId="0" applyFont="1" applyFill="1" applyBorder="1" applyAlignment="1">
      <alignment vertical="center" wrapText="1"/>
    </xf>
    <xf numFmtId="0" fontId="83" fillId="3" borderId="12" xfId="0" applyFont="1" applyFill="1" applyBorder="1" applyAlignment="1">
      <alignment horizontal="right" vertical="center" wrapText="1"/>
    </xf>
    <xf numFmtId="0" fontId="80" fillId="3" borderId="0" xfId="0" applyFont="1" applyFill="1" applyAlignment="1">
      <alignment vertical="center"/>
    </xf>
    <xf numFmtId="0" fontId="82" fillId="3" borderId="20" xfId="100" applyFont="1" applyFill="1" applyBorder="1" applyAlignment="1">
      <alignment vertical="center" wrapText="1"/>
    </xf>
    <xf numFmtId="3" fontId="82" fillId="3" borderId="20" xfId="100" applyNumberFormat="1" applyFont="1" applyFill="1" applyBorder="1" applyAlignment="1">
      <alignment horizontal="right" vertical="center" wrapText="1"/>
    </xf>
    <xf numFmtId="0" fontId="82" fillId="3" borderId="14" xfId="100" applyFont="1" applyFill="1" applyBorder="1" applyAlignment="1">
      <alignment vertical="center" wrapText="1"/>
    </xf>
    <xf numFmtId="3" fontId="82" fillId="3" borderId="14" xfId="100" applyNumberFormat="1" applyFont="1" applyFill="1" applyBorder="1" applyAlignment="1">
      <alignment horizontal="right" vertical="center" wrapText="1"/>
    </xf>
    <xf numFmtId="0" fontId="80" fillId="3" borderId="0" xfId="100" applyFill="1" applyBorder="1" applyAlignment="1">
      <alignment vertical="center" wrapText="1"/>
    </xf>
    <xf numFmtId="3" fontId="80" fillId="3" borderId="0" xfId="100" applyNumberFormat="1" applyFill="1" applyBorder="1" applyAlignment="1">
      <alignment horizontal="right" vertical="center" wrapText="1"/>
    </xf>
    <xf numFmtId="43" fontId="80" fillId="3" borderId="0" xfId="0" applyNumberFormat="1" applyFont="1" applyFill="1" applyAlignment="1">
      <alignment vertical="center"/>
    </xf>
    <xf numFmtId="0" fontId="80" fillId="3" borderId="0" xfId="0" applyFont="1" applyFill="1" applyAlignment="1">
      <alignment horizontal="right" vertical="center"/>
    </xf>
    <xf numFmtId="0" fontId="83" fillId="3" borderId="12" xfId="0" applyFont="1" applyFill="1" applyBorder="1" applyAlignment="1">
      <alignment vertical="center"/>
    </xf>
    <xf numFmtId="0" fontId="80" fillId="3" borderId="13" xfId="100" applyFill="1" applyBorder="1" applyAlignment="1">
      <alignment vertical="center" wrapText="1"/>
    </xf>
    <xf numFmtId="3" fontId="80" fillId="3" borderId="0" xfId="100" applyNumberFormat="1" applyFill="1" applyBorder="1" applyAlignment="1">
      <alignment vertical="center" wrapText="1"/>
    </xf>
    <xf numFmtId="0" fontId="80" fillId="3" borderId="21" xfId="100" applyFill="1" applyBorder="1" applyAlignment="1">
      <alignment vertical="center" wrapText="1"/>
    </xf>
    <xf numFmtId="165" fontId="82" fillId="3" borderId="14" xfId="2" applyNumberFormat="1" applyFont="1" applyFill="1" applyBorder="1" applyAlignment="1">
      <alignment horizontal="right" vertical="center" wrapText="1"/>
    </xf>
    <xf numFmtId="165" fontId="69" fillId="3" borderId="0" xfId="2" applyNumberFormat="1" applyFont="1" applyFill="1" applyBorder="1" applyAlignment="1">
      <alignment horizontal="right" vertical="center" wrapText="1"/>
    </xf>
    <xf numFmtId="165" fontId="81" fillId="3" borderId="0" xfId="2" applyNumberFormat="1" applyFont="1" applyFill="1" applyBorder="1" applyAlignment="1">
      <alignment horizontal="right" vertical="center" wrapText="1"/>
    </xf>
    <xf numFmtId="166" fontId="81" fillId="3" borderId="21" xfId="2" applyNumberFormat="1" applyFont="1" applyFill="1" applyBorder="1" applyAlignment="1">
      <alignment horizontal="right" vertical="center" wrapText="1"/>
    </xf>
    <xf numFmtId="3" fontId="80" fillId="3" borderId="21" xfId="100" applyNumberFormat="1" applyFill="1" applyBorder="1" applyAlignment="1">
      <alignment horizontal="right" vertical="center" wrapText="1"/>
    </xf>
    <xf numFmtId="0" fontId="80" fillId="3" borderId="0" xfId="0" applyFont="1" applyFill="1"/>
    <xf numFmtId="0" fontId="80" fillId="3" borderId="0" xfId="0" applyFont="1" applyFill="1" applyAlignment="1">
      <alignment horizontal="right"/>
    </xf>
    <xf numFmtId="0" fontId="61" fillId="3" borderId="0" xfId="0" applyFont="1" applyFill="1" applyAlignment="1">
      <alignment horizontal="left" vertical="center"/>
    </xf>
    <xf numFmtId="0" fontId="32" fillId="3" borderId="0" xfId="0" applyFont="1" applyFill="1" applyAlignment="1">
      <alignment horizontal="left"/>
    </xf>
    <xf numFmtId="0" fontId="61" fillId="3" borderId="0" xfId="0" applyFont="1" applyFill="1" applyAlignment="1">
      <alignment horizontal="left"/>
    </xf>
    <xf numFmtId="0" fontId="61" fillId="3" borderId="0" xfId="0" applyFont="1" applyFill="1" applyAlignment="1">
      <alignment horizontal="right"/>
    </xf>
    <xf numFmtId="0" fontId="55" fillId="3" borderId="0" xfId="0" applyFont="1" applyFill="1" applyAlignment="1">
      <alignment horizontal="left"/>
    </xf>
    <xf numFmtId="0" fontId="61" fillId="3" borderId="0" xfId="0" applyFont="1" applyFill="1"/>
    <xf numFmtId="0" fontId="32" fillId="3" borderId="0" xfId="0" applyFont="1" applyFill="1" applyAlignment="1">
      <alignment horizontal="left" vertical="center" indent="1"/>
    </xf>
    <xf numFmtId="0" fontId="55" fillId="3" borderId="0" xfId="0" applyFont="1" applyFill="1" applyAlignment="1">
      <alignment horizontal="left" vertical="center"/>
    </xf>
    <xf numFmtId="0" fontId="55" fillId="3" borderId="0" xfId="0" applyFont="1" applyFill="1" applyAlignment="1">
      <alignment horizontal="right" vertical="center"/>
    </xf>
    <xf numFmtId="0" fontId="55" fillId="3" borderId="0" xfId="0" applyFont="1" applyFill="1"/>
    <xf numFmtId="0" fontId="67" fillId="3" borderId="0" xfId="0" applyFont="1" applyFill="1" applyAlignment="1">
      <alignment horizontal="left" vertical="center"/>
    </xf>
    <xf numFmtId="0" fontId="32" fillId="3" borderId="0" xfId="0" applyFont="1" applyFill="1" applyAlignment="1">
      <alignment horizontal="left" vertical="center"/>
    </xf>
    <xf numFmtId="0" fontId="99" fillId="3" borderId="15" xfId="101" applyFont="1" applyFill="1" applyBorder="1">
      <alignment vertical="top" wrapText="1"/>
    </xf>
    <xf numFmtId="0" fontId="99" fillId="3" borderId="0" xfId="101" applyFont="1" applyFill="1">
      <alignment vertical="top" wrapText="1"/>
    </xf>
    <xf numFmtId="0" fontId="34" fillId="3" borderId="0" xfId="0" applyFont="1" applyFill="1" applyAlignment="1">
      <alignment horizontal="left" vertical="center"/>
    </xf>
    <xf numFmtId="0" fontId="70" fillId="3" borderId="12" xfId="99" applyFont="1" applyFill="1" applyAlignment="1">
      <alignment horizontal="left" vertical="center" wrapText="1"/>
    </xf>
    <xf numFmtId="0" fontId="80" fillId="3" borderId="13" xfId="93" applyFont="1" applyFill="1" applyBorder="1" applyAlignment="1">
      <alignment vertical="center" wrapText="1"/>
    </xf>
    <xf numFmtId="0" fontId="80" fillId="3" borderId="13" xfId="93" applyFont="1" applyFill="1" applyBorder="1" applyAlignment="1">
      <alignment horizontal="right" vertical="center" wrapText="1"/>
    </xf>
    <xf numFmtId="0" fontId="80" fillId="3" borderId="0" xfId="93" applyFont="1" applyFill="1" applyBorder="1" applyAlignment="1">
      <alignment vertical="center" wrapText="1"/>
    </xf>
    <xf numFmtId="0" fontId="80" fillId="3" borderId="0" xfId="93" applyFont="1" applyFill="1" applyBorder="1" applyAlignment="1">
      <alignment horizontal="right" vertical="center" wrapText="1"/>
    </xf>
    <xf numFmtId="0" fontId="80" fillId="3" borderId="12" xfId="93" applyFont="1" applyFill="1" applyBorder="1" applyAlignment="1">
      <alignment vertical="center" wrapText="1"/>
    </xf>
    <xf numFmtId="0" fontId="80" fillId="3" borderId="12" xfId="93" applyFont="1" applyFill="1" applyBorder="1" applyAlignment="1">
      <alignment horizontal="right" vertical="center" wrapText="1"/>
    </xf>
    <xf numFmtId="0" fontId="70" fillId="3" borderId="12" xfId="103" applyFill="1">
      <alignment horizontal="left" vertical="center" wrapText="1"/>
    </xf>
    <xf numFmtId="0" fontId="72" fillId="3" borderId="0" xfId="94" applyFont="1" applyFill="1" applyAlignment="1">
      <alignment vertical="center" wrapText="1"/>
    </xf>
    <xf numFmtId="0" fontId="72" fillId="3" borderId="15" xfId="94" applyFont="1" applyFill="1" applyBorder="1" applyAlignment="1">
      <alignment vertical="center" wrapText="1"/>
    </xf>
    <xf numFmtId="0" fontId="80" fillId="3" borderId="15" xfId="0" applyFont="1" applyFill="1" applyBorder="1"/>
    <xf numFmtId="0" fontId="77" fillId="3" borderId="0" xfId="93" applyFont="1" applyFill="1" applyBorder="1">
      <alignment vertical="center"/>
    </xf>
    <xf numFmtId="0" fontId="83" fillId="3" borderId="0" xfId="95" applyFill="1" applyBorder="1" applyAlignment="1">
      <alignment horizontal="right" vertical="center" wrapText="1"/>
    </xf>
    <xf numFmtId="0" fontId="32" fillId="3" borderId="12" xfId="0" applyFont="1" applyFill="1" applyBorder="1"/>
    <xf numFmtId="0" fontId="32" fillId="3" borderId="13" xfId="0" applyFont="1" applyFill="1" applyBorder="1"/>
    <xf numFmtId="169" fontId="80" fillId="3" borderId="13" xfId="88" applyNumberFormat="1" applyFont="1" applyFill="1" applyBorder="1" applyAlignment="1">
      <alignment horizontal="right" vertical="center"/>
    </xf>
    <xf numFmtId="169" fontId="80" fillId="3" borderId="12" xfId="88" applyNumberFormat="1" applyFont="1" applyFill="1" applyBorder="1" applyAlignment="1">
      <alignment horizontal="right" vertical="center"/>
    </xf>
    <xf numFmtId="0" fontId="82" fillId="3" borderId="13" xfId="93" applyFont="1" applyFill="1" applyBorder="1">
      <alignment vertical="center"/>
    </xf>
    <xf numFmtId="0" fontId="83" fillId="3" borderId="14" xfId="95" applyFill="1" applyAlignment="1">
      <alignment horizontal="right" vertical="center" wrapText="1"/>
    </xf>
    <xf numFmtId="0" fontId="50" fillId="3" borderId="0" xfId="0" applyFont="1" applyFill="1" applyAlignment="1">
      <alignment wrapText="1"/>
    </xf>
    <xf numFmtId="0" fontId="83" fillId="3" borderId="12" xfId="96" applyFont="1" applyFill="1">
      <alignment vertical="center" wrapText="1"/>
    </xf>
    <xf numFmtId="0" fontId="80" fillId="3" borderId="14" xfId="93" applyFont="1" applyFill="1">
      <alignment vertical="center"/>
    </xf>
    <xf numFmtId="3" fontId="80" fillId="3" borderId="13" xfId="93" applyNumberFormat="1" applyFont="1" applyFill="1" applyBorder="1">
      <alignment vertical="center"/>
    </xf>
    <xf numFmtId="9" fontId="80" fillId="3" borderId="12" xfId="3" applyFont="1" applyFill="1" applyBorder="1" applyAlignment="1">
      <alignment vertical="center"/>
    </xf>
    <xf numFmtId="0" fontId="82" fillId="3" borderId="12" xfId="93" applyFont="1" applyFill="1" applyBorder="1">
      <alignment vertical="center"/>
    </xf>
    <xf numFmtId="0" fontId="80" fillId="3" borderId="14" xfId="0" applyFont="1" applyFill="1" applyBorder="1"/>
    <xf numFmtId="0" fontId="38" fillId="3" borderId="0" xfId="83" applyFont="1" applyFill="1" applyBorder="1" applyAlignment="1" applyProtection="1">
      <alignment vertical="center"/>
      <protection locked="0"/>
    </xf>
    <xf numFmtId="0" fontId="80" fillId="3" borderId="13" xfId="0" applyFont="1" applyFill="1" applyBorder="1"/>
    <xf numFmtId="10" fontId="80" fillId="3" borderId="13" xfId="3" applyNumberFormat="1" applyFont="1" applyFill="1" applyBorder="1" applyAlignment="1">
      <alignment horizontal="right" vertical="center"/>
    </xf>
    <xf numFmtId="0" fontId="80" fillId="3" borderId="12" xfId="0" applyFont="1" applyFill="1" applyBorder="1"/>
    <xf numFmtId="9" fontId="80" fillId="3" borderId="12" xfId="3" applyFont="1" applyFill="1" applyBorder="1" applyAlignment="1">
      <alignment horizontal="right" vertical="center"/>
    </xf>
    <xf numFmtId="1" fontId="80" fillId="3" borderId="14" xfId="3" applyNumberFormat="1" applyFont="1" applyFill="1" applyBorder="1" applyAlignment="1">
      <alignment horizontal="right" vertical="center"/>
    </xf>
    <xf numFmtId="0" fontId="55" fillId="3" borderId="0" xfId="97" applyFill="1">
      <alignment horizontal="left" vertical="center" wrapText="1"/>
    </xf>
    <xf numFmtId="0" fontId="53" fillId="3" borderId="0" xfId="94" applyFill="1" applyAlignment="1">
      <alignment vertical="center" wrapText="1"/>
    </xf>
    <xf numFmtId="0" fontId="80" fillId="3" borderId="14" xfId="93" applyFont="1" applyFill="1" applyAlignment="1">
      <alignment vertical="top" wrapText="1"/>
    </xf>
    <xf numFmtId="0" fontId="80" fillId="3" borderId="22" xfId="0" applyFont="1" applyFill="1" applyBorder="1" applyAlignment="1">
      <alignment vertical="center" wrapText="1"/>
    </xf>
    <xf numFmtId="0" fontId="32" fillId="3" borderId="1" xfId="0" applyFont="1" applyFill="1" applyBorder="1" applyAlignment="1">
      <alignment horizontal="left" vertical="center" wrapText="1"/>
    </xf>
    <xf numFmtId="0" fontId="32" fillId="3" borderId="0" xfId="0" applyFont="1" applyFill="1" applyAlignment="1">
      <alignment horizontal="center" vertical="top" wrapText="1"/>
    </xf>
    <xf numFmtId="0" fontId="83" fillId="3" borderId="0" xfId="95" applyFill="1" applyBorder="1" applyAlignment="1">
      <alignment wrapText="1"/>
    </xf>
    <xf numFmtId="0" fontId="83" fillId="3" borderId="12" xfId="95" applyFill="1" applyBorder="1" applyAlignment="1">
      <alignment horizontal="left" wrapText="1"/>
    </xf>
    <xf numFmtId="0" fontId="32" fillId="3" borderId="0" xfId="0" applyFont="1" applyFill="1" applyAlignment="1">
      <alignment horizontal="left" vertical="top" wrapText="1" indent="1"/>
    </xf>
    <xf numFmtId="0" fontId="35" fillId="3" borderId="0" xfId="0" applyFont="1" applyFill="1" applyAlignment="1">
      <alignment horizontal="center" vertical="top"/>
    </xf>
    <xf numFmtId="0" fontId="35" fillId="3" borderId="0" xfId="0" applyFont="1" applyFill="1" applyAlignment="1">
      <alignment horizontal="left" vertical="top" wrapText="1" indent="1"/>
    </xf>
    <xf numFmtId="0" fontId="83" fillId="3" borderId="12" xfId="95" applyFill="1" applyBorder="1" applyAlignment="1">
      <alignment horizontal="center" wrapText="1"/>
    </xf>
    <xf numFmtId="0" fontId="80" fillId="3" borderId="14" xfId="93" applyFont="1" applyFill="1" applyAlignment="1">
      <alignment horizontal="center" vertical="top" wrapText="1"/>
    </xf>
    <xf numFmtId="0" fontId="80" fillId="3" borderId="12" xfId="93" applyFont="1" applyFill="1" applyBorder="1" applyAlignment="1">
      <alignment horizontal="center" vertical="top" wrapText="1"/>
    </xf>
    <xf numFmtId="0" fontId="35" fillId="3" borderId="0" xfId="0" applyFont="1" applyFill="1" applyAlignment="1">
      <alignment horizontal="right" vertical="top" wrapText="1"/>
    </xf>
    <xf numFmtId="0" fontId="32" fillId="3" borderId="0" xfId="0" applyFont="1" applyFill="1" applyAlignment="1">
      <alignment horizontal="center" wrapText="1"/>
    </xf>
    <xf numFmtId="0" fontId="32" fillId="3" borderId="0" xfId="0" quotePrefix="1" applyFont="1" applyFill="1" applyAlignment="1">
      <alignment horizontal="left" vertical="top" wrapText="1"/>
    </xf>
    <xf numFmtId="0" fontId="35" fillId="3" borderId="0" xfId="0" applyFont="1" applyFill="1" applyAlignment="1">
      <alignment vertical="center" wrapText="1"/>
    </xf>
    <xf numFmtId="0" fontId="35" fillId="3" borderId="0" xfId="0" applyFont="1" applyFill="1" applyAlignment="1">
      <alignment horizontal="center" vertical="center"/>
    </xf>
    <xf numFmtId="0" fontId="35" fillId="3" borderId="0" xfId="0" applyFont="1" applyFill="1" applyAlignment="1">
      <alignment vertical="center"/>
    </xf>
    <xf numFmtId="0" fontId="105" fillId="3" borderId="0" xfId="0" applyFont="1" applyFill="1" applyAlignment="1">
      <alignment horizontal="left" vertical="center" wrapText="1"/>
    </xf>
    <xf numFmtId="0" fontId="106" fillId="3" borderId="12" xfId="95" applyFont="1" applyFill="1" applyBorder="1" applyAlignment="1">
      <alignment horizontal="left" wrapText="1"/>
    </xf>
    <xf numFmtId="0" fontId="59" fillId="3" borderId="0" xfId="0" applyFont="1" applyFill="1" applyAlignment="1">
      <alignment horizontal="left" vertical="center" wrapText="1"/>
    </xf>
    <xf numFmtId="0" fontId="59" fillId="3" borderId="0" xfId="0" applyFont="1" applyFill="1" applyAlignment="1">
      <alignment wrapText="1"/>
    </xf>
    <xf numFmtId="0" fontId="105" fillId="3" borderId="0" xfId="0" applyFont="1" applyFill="1" applyAlignment="1">
      <alignment vertical="center" wrapText="1"/>
    </xf>
    <xf numFmtId="0" fontId="80" fillId="3" borderId="20" xfId="93" applyFont="1" applyFill="1" applyBorder="1" applyAlignment="1">
      <alignment vertical="top" wrapText="1"/>
    </xf>
    <xf numFmtId="0" fontId="80" fillId="3" borderId="16" xfId="93" applyFont="1" applyFill="1" applyBorder="1" applyAlignment="1">
      <alignment vertical="top" wrapText="1"/>
    </xf>
    <xf numFmtId="0" fontId="80" fillId="3" borderId="16" xfId="93" quotePrefix="1" applyFont="1" applyFill="1" applyBorder="1" applyAlignment="1">
      <alignment vertical="top" wrapText="1"/>
    </xf>
    <xf numFmtId="0" fontId="80" fillId="3" borderId="23" xfId="93" applyFont="1" applyFill="1" applyBorder="1" applyAlignment="1">
      <alignment vertical="top" wrapText="1"/>
    </xf>
    <xf numFmtId="0" fontId="80" fillId="3" borderId="17" xfId="93" applyFont="1" applyFill="1" applyBorder="1" applyAlignment="1">
      <alignment vertical="top" wrapText="1"/>
    </xf>
    <xf numFmtId="0" fontId="80" fillId="3" borderId="17" xfId="93" quotePrefix="1" applyFont="1" applyFill="1" applyBorder="1" applyAlignment="1">
      <alignment vertical="top" wrapText="1"/>
    </xf>
    <xf numFmtId="0" fontId="83" fillId="3" borderId="14" xfId="103" applyFont="1" applyFill="1" applyBorder="1">
      <alignment horizontal="left" vertical="center" wrapText="1"/>
    </xf>
    <xf numFmtId="0" fontId="80" fillId="3" borderId="15" xfId="93" applyFont="1" applyFill="1" applyBorder="1" applyAlignment="1">
      <alignment horizontal="left" vertical="top" wrapText="1"/>
    </xf>
    <xf numFmtId="0" fontId="80" fillId="3" borderId="15" xfId="93" applyFont="1" applyFill="1" applyBorder="1" applyAlignment="1">
      <alignment vertical="top" wrapText="1"/>
    </xf>
    <xf numFmtId="0" fontId="80" fillId="3" borderId="16" xfId="93" applyFont="1" applyFill="1" applyBorder="1" applyAlignment="1">
      <alignment horizontal="left" vertical="top" wrapText="1"/>
    </xf>
    <xf numFmtId="0" fontId="80" fillId="3" borderId="17" xfId="93" applyFont="1" applyFill="1" applyBorder="1" applyAlignment="1">
      <alignment horizontal="left" vertical="top" wrapText="1"/>
    </xf>
    <xf numFmtId="0" fontId="80" fillId="3" borderId="15" xfId="93" quotePrefix="1" applyFont="1" applyFill="1" applyBorder="1" applyAlignment="1">
      <alignment vertical="top" wrapText="1"/>
    </xf>
    <xf numFmtId="0" fontId="80" fillId="3" borderId="20" xfId="93" applyFont="1" applyFill="1" applyBorder="1" applyAlignment="1">
      <alignment horizontal="left" vertical="top" wrapText="1"/>
    </xf>
    <xf numFmtId="0" fontId="80" fillId="3" borderId="23" xfId="93" applyFont="1" applyFill="1" applyBorder="1" applyAlignment="1">
      <alignment horizontal="left" vertical="top" wrapText="1"/>
    </xf>
    <xf numFmtId="3" fontId="82" fillId="14" borderId="20" xfId="100" applyNumberFormat="1" applyFont="1" applyFill="1" applyBorder="1" applyAlignment="1">
      <alignment horizontal="right" vertical="center" wrapText="1"/>
    </xf>
    <xf numFmtId="3" fontId="80" fillId="14" borderId="0" xfId="100" applyNumberFormat="1" applyFill="1" applyBorder="1" applyAlignment="1">
      <alignment horizontal="right" vertical="center" wrapText="1"/>
    </xf>
    <xf numFmtId="3" fontId="82" fillId="14" borderId="14" xfId="100" applyNumberFormat="1" applyFont="1" applyFill="1" applyBorder="1" applyAlignment="1">
      <alignment horizontal="right" vertical="center" wrapText="1"/>
    </xf>
    <xf numFmtId="3" fontId="80" fillId="14" borderId="21" xfId="100" applyNumberFormat="1" applyFill="1" applyBorder="1" applyAlignment="1">
      <alignment horizontal="right" vertical="center" wrapText="1"/>
    </xf>
    <xf numFmtId="3" fontId="80" fillId="14" borderId="19" xfId="100" applyNumberFormat="1" applyFill="1" applyBorder="1" applyAlignment="1">
      <alignment horizontal="right" vertical="center" wrapText="1"/>
    </xf>
    <xf numFmtId="0" fontId="80" fillId="14" borderId="13" xfId="100" applyFill="1" applyBorder="1" applyAlignment="1">
      <alignment vertical="center" wrapText="1"/>
    </xf>
    <xf numFmtId="3" fontId="80" fillId="14" borderId="0" xfId="100" applyNumberFormat="1" applyFill="1" applyBorder="1" applyAlignment="1">
      <alignment vertical="center" wrapText="1"/>
    </xf>
    <xf numFmtId="0" fontId="80" fillId="14" borderId="0" xfId="100" applyFill="1" applyBorder="1" applyAlignment="1">
      <alignment vertical="center" wrapText="1"/>
    </xf>
    <xf numFmtId="0" fontId="80" fillId="14" borderId="21" xfId="100" applyFill="1" applyBorder="1" applyAlignment="1">
      <alignment vertical="center" wrapText="1"/>
    </xf>
    <xf numFmtId="165" fontId="82" fillId="14" borderId="14" xfId="2" applyNumberFormat="1" applyFont="1" applyFill="1" applyBorder="1" applyAlignment="1">
      <alignment horizontal="right" vertical="center" wrapText="1"/>
    </xf>
    <xf numFmtId="165" fontId="69" fillId="14" borderId="0" xfId="2" applyNumberFormat="1" applyFont="1" applyFill="1" applyBorder="1" applyAlignment="1">
      <alignment horizontal="right" vertical="center" wrapText="1"/>
    </xf>
    <xf numFmtId="166" fontId="81" fillId="14" borderId="0" xfId="2" applyNumberFormat="1" applyFont="1" applyFill="1" applyBorder="1" applyAlignment="1">
      <alignment horizontal="right" vertical="center" wrapText="1"/>
    </xf>
    <xf numFmtId="165" fontId="81" fillId="14" borderId="0" xfId="2" applyNumberFormat="1" applyFont="1" applyFill="1" applyBorder="1" applyAlignment="1">
      <alignment horizontal="right" vertical="center" wrapText="1"/>
    </xf>
    <xf numFmtId="166" fontId="81" fillId="14" borderId="21" xfId="2" applyNumberFormat="1" applyFont="1" applyFill="1" applyBorder="1" applyAlignment="1">
      <alignment horizontal="right" vertical="center" wrapText="1"/>
    </xf>
    <xf numFmtId="3" fontId="80" fillId="14" borderId="13" xfId="93" applyNumberFormat="1" applyFont="1" applyFill="1" applyBorder="1" applyAlignment="1">
      <alignment horizontal="right" vertical="center"/>
    </xf>
    <xf numFmtId="3" fontId="80" fillId="14" borderId="0" xfId="93" applyNumberFormat="1" applyFont="1" applyFill="1" applyBorder="1" applyAlignment="1">
      <alignment horizontal="right" vertical="center"/>
    </xf>
    <xf numFmtId="3" fontId="80" fillId="14" borderId="12" xfId="93" applyNumberFormat="1" applyFont="1" applyFill="1" applyBorder="1" applyAlignment="1">
      <alignment horizontal="right" vertical="center"/>
    </xf>
    <xf numFmtId="165" fontId="41" fillId="14" borderId="0" xfId="2" applyNumberFormat="1" applyFont="1" applyFill="1" applyBorder="1" applyAlignment="1">
      <alignment horizontal="right" vertical="center" wrapText="1" indent="1"/>
    </xf>
    <xf numFmtId="0" fontId="2" fillId="14" borderId="0" xfId="93" applyFont="1" applyFill="1" applyBorder="1" applyAlignment="1">
      <alignment horizontal="right" vertical="center"/>
    </xf>
    <xf numFmtId="0" fontId="69" fillId="14" borderId="14" xfId="93" applyFont="1" applyFill="1" applyAlignment="1">
      <alignment horizontal="right" vertical="center"/>
    </xf>
    <xf numFmtId="4" fontId="80" fillId="14" borderId="0" xfId="93" applyNumberFormat="1" applyFont="1" applyFill="1" applyBorder="1" applyAlignment="1">
      <alignment horizontal="right" vertical="center"/>
    </xf>
    <xf numFmtId="0" fontId="80" fillId="14" borderId="0" xfId="93" applyFont="1" applyFill="1" applyBorder="1" applyAlignment="1">
      <alignment horizontal="right" vertical="center"/>
    </xf>
    <xf numFmtId="0" fontId="55" fillId="14" borderId="0" xfId="93" applyFill="1" applyBorder="1" applyAlignment="1">
      <alignment horizontal="right" vertical="center"/>
    </xf>
    <xf numFmtId="0" fontId="97" fillId="14" borderId="14" xfId="95" applyFont="1" applyFill="1">
      <alignment vertical="center" wrapText="1"/>
    </xf>
    <xf numFmtId="0" fontId="83" fillId="14" borderId="12" xfId="95" applyFill="1" applyBorder="1" applyAlignment="1">
      <alignment horizontal="right" vertical="center" wrapText="1"/>
    </xf>
    <xf numFmtId="3" fontId="80" fillId="14" borderId="21" xfId="93" applyNumberFormat="1" applyFont="1" applyFill="1" applyBorder="1" applyAlignment="1">
      <alignment horizontal="right" vertical="center"/>
    </xf>
    <xf numFmtId="2" fontId="80" fillId="14" borderId="13" xfId="93" applyNumberFormat="1" applyFont="1" applyFill="1" applyBorder="1" applyAlignment="1">
      <alignment horizontal="right" vertical="center"/>
    </xf>
    <xf numFmtId="2" fontId="80" fillId="14" borderId="12" xfId="93" applyNumberFormat="1" applyFont="1" applyFill="1" applyBorder="1" applyAlignment="1">
      <alignment horizontal="right" vertical="center"/>
    </xf>
    <xf numFmtId="0" fontId="80" fillId="14" borderId="13" xfId="93" applyFont="1" applyFill="1" applyBorder="1" applyAlignment="1">
      <alignment horizontal="right" vertical="center"/>
    </xf>
    <xf numFmtId="0" fontId="80" fillId="14" borderId="12" xfId="93" applyFont="1" applyFill="1" applyBorder="1" applyAlignment="1">
      <alignment horizontal="right" vertical="center"/>
    </xf>
    <xf numFmtId="0" fontId="80" fillId="14" borderId="13" xfId="93" applyFont="1" applyFill="1" applyBorder="1">
      <alignment vertical="center"/>
    </xf>
    <xf numFmtId="0" fontId="80" fillId="14" borderId="12" xfId="93" applyFont="1" applyFill="1" applyBorder="1">
      <alignment vertical="center"/>
    </xf>
    <xf numFmtId="0" fontId="97" fillId="3" borderId="0" xfId="100" applyFont="1" applyFill="1" applyBorder="1" applyAlignment="1">
      <alignment vertical="center" wrapText="1"/>
    </xf>
    <xf numFmtId="0" fontId="109" fillId="3" borderId="0" xfId="4" applyFont="1" applyFill="1" applyAlignment="1">
      <alignment vertical="center"/>
    </xf>
    <xf numFmtId="0" fontId="82" fillId="3" borderId="0" xfId="100" applyFont="1" applyFill="1" applyBorder="1" applyAlignment="1">
      <alignment horizontal="right" vertical="center" wrapText="1"/>
    </xf>
    <xf numFmtId="0" fontId="109" fillId="3" borderId="0" xfId="4" applyFont="1" applyFill="1"/>
    <xf numFmtId="0" fontId="110" fillId="0" borderId="0" xfId="0" applyFont="1"/>
    <xf numFmtId="0" fontId="0" fillId="0" borderId="15" xfId="0" applyBorder="1"/>
    <xf numFmtId="0" fontId="108" fillId="3" borderId="0" xfId="0" applyFont="1" applyFill="1"/>
    <xf numFmtId="0" fontId="32" fillId="3" borderId="0" xfId="0" applyFont="1" applyFill="1" applyAlignment="1">
      <alignment vertical="center" wrapText="1" indent="1"/>
    </xf>
    <xf numFmtId="0" fontId="32" fillId="3" borderId="0" xfId="0" applyFont="1" applyFill="1" applyAlignment="1">
      <alignment vertical="center" indent="1"/>
    </xf>
    <xf numFmtId="0" fontId="80" fillId="3" borderId="0" xfId="93" applyFont="1" applyFill="1" applyBorder="1" applyAlignment="1">
      <alignment horizontal="left" vertical="center" wrapText="1"/>
    </xf>
    <xf numFmtId="0" fontId="80" fillId="3" borderId="24" xfId="93" applyFont="1" applyFill="1" applyBorder="1" applyAlignment="1">
      <alignment horizontal="left" vertical="center" wrapText="1"/>
    </xf>
    <xf numFmtId="0" fontId="80" fillId="3" borderId="24" xfId="93" applyFont="1" applyFill="1" applyBorder="1" applyAlignment="1">
      <alignment vertical="center" wrapText="1"/>
    </xf>
    <xf numFmtId="0" fontId="80" fillId="3" borderId="24" xfId="93" quotePrefix="1" applyFont="1" applyFill="1" applyBorder="1" applyAlignment="1">
      <alignment vertical="center" wrapText="1"/>
    </xf>
    <xf numFmtId="0" fontId="80" fillId="3" borderId="25" xfId="93" applyFont="1" applyFill="1" applyBorder="1" applyAlignment="1">
      <alignment vertical="center" wrapText="1"/>
    </xf>
    <xf numFmtId="0" fontId="80" fillId="3" borderId="26" xfId="93" applyFont="1" applyFill="1" applyBorder="1" applyAlignment="1">
      <alignment horizontal="left" vertical="center" wrapText="1"/>
    </xf>
    <xf numFmtId="0" fontId="80" fillId="3" borderId="17" xfId="93" applyFont="1" applyFill="1" applyBorder="1" applyAlignment="1">
      <alignment horizontal="left" vertical="center" wrapText="1"/>
    </xf>
    <xf numFmtId="0" fontId="80" fillId="3" borderId="25" xfId="93" applyFont="1" applyFill="1" applyBorder="1" applyAlignment="1">
      <alignment horizontal="left" vertical="center" wrapText="1"/>
    </xf>
    <xf numFmtId="0" fontId="80" fillId="3" borderId="23" xfId="93" applyFont="1" applyFill="1" applyBorder="1" applyAlignment="1">
      <alignment horizontal="left" vertical="center" wrapText="1"/>
    </xf>
    <xf numFmtId="0" fontId="81" fillId="3" borderId="0" xfId="0" applyFont="1" applyFill="1" applyAlignment="1">
      <alignment vertical="top" wrapText="1"/>
    </xf>
    <xf numFmtId="3" fontId="111" fillId="3" borderId="14" xfId="100" applyNumberFormat="1" applyFont="1" applyFill="1" applyBorder="1" applyAlignment="1">
      <alignment horizontal="right" vertical="center" wrapText="1"/>
    </xf>
    <xf numFmtId="0" fontId="112" fillId="3" borderId="0" xfId="0" applyFont="1" applyFill="1" applyAlignment="1">
      <alignment vertical="center"/>
    </xf>
    <xf numFmtId="0" fontId="83" fillId="3" borderId="0" xfId="0" applyFont="1" applyFill="1" applyAlignment="1">
      <alignment vertical="center" wrapText="1"/>
    </xf>
    <xf numFmtId="3" fontId="83" fillId="3" borderId="0" xfId="0" applyNumberFormat="1" applyFont="1" applyFill="1" applyAlignment="1">
      <alignment horizontal="right" vertical="center" wrapText="1"/>
    </xf>
    <xf numFmtId="0" fontId="102" fillId="3" borderId="0" xfId="0" applyFont="1" applyFill="1" applyAlignment="1">
      <alignment vertical="top" wrapText="1"/>
    </xf>
    <xf numFmtId="0" fontId="102" fillId="3" borderId="15" xfId="100" applyFont="1" applyFill="1" applyBorder="1">
      <alignment vertical="top" wrapText="1"/>
    </xf>
    <xf numFmtId="0" fontId="76" fillId="3" borderId="0" xfId="0" applyFont="1" applyFill="1" applyAlignment="1">
      <alignment vertical="top" wrapText="1"/>
    </xf>
    <xf numFmtId="0" fontId="80" fillId="3" borderId="27" xfId="93" applyFont="1" applyFill="1" applyBorder="1" applyAlignment="1">
      <alignment horizontal="left" vertical="center" wrapText="1"/>
    </xf>
    <xf numFmtId="0" fontId="114" fillId="3" borderId="18" xfId="100" applyFont="1" applyFill="1" applyBorder="1" applyAlignment="1">
      <alignment vertical="center" wrapText="1"/>
    </xf>
    <xf numFmtId="0" fontId="114" fillId="3" borderId="28" xfId="100" applyFont="1" applyFill="1" applyBorder="1" applyAlignment="1">
      <alignment vertical="center" wrapText="1"/>
    </xf>
    <xf numFmtId="0" fontId="80" fillId="3" borderId="18" xfId="100" applyFill="1" applyBorder="1">
      <alignment vertical="top" wrapText="1"/>
    </xf>
    <xf numFmtId="0" fontId="3" fillId="3" borderId="18" xfId="4" quotePrefix="1" applyFill="1" applyBorder="1" applyAlignment="1">
      <alignment vertical="center" wrapText="1"/>
    </xf>
    <xf numFmtId="0" fontId="115" fillId="3" borderId="16" xfId="4" applyFont="1" applyFill="1" applyBorder="1" applyAlignment="1">
      <alignment vertical="top" wrapText="1"/>
    </xf>
    <xf numFmtId="0" fontId="115" fillId="3" borderId="18" xfId="4" applyFont="1" applyFill="1" applyBorder="1" applyAlignment="1">
      <alignment vertical="top" wrapText="1"/>
    </xf>
    <xf numFmtId="0" fontId="115" fillId="3" borderId="28" xfId="4" applyFont="1" applyFill="1" applyBorder="1" applyAlignment="1">
      <alignment vertical="center" wrapText="1"/>
    </xf>
    <xf numFmtId="0" fontId="115" fillId="3" borderId="18" xfId="4" applyFont="1" applyFill="1" applyBorder="1" applyAlignment="1">
      <alignment vertical="center" wrapText="1"/>
    </xf>
    <xf numFmtId="0" fontId="116" fillId="3" borderId="18" xfId="100" applyFont="1" applyFill="1" applyBorder="1" applyAlignment="1">
      <alignment vertical="center" wrapText="1"/>
    </xf>
    <xf numFmtId="0" fontId="116" fillId="3" borderId="28" xfId="100" applyFont="1" applyFill="1" applyBorder="1" applyAlignment="1">
      <alignment vertical="center" wrapText="1"/>
    </xf>
    <xf numFmtId="0" fontId="97" fillId="3" borderId="28" xfId="100" applyFont="1" applyFill="1" applyBorder="1" applyAlignment="1">
      <alignment vertical="center" wrapText="1"/>
    </xf>
    <xf numFmtId="0" fontId="117" fillId="3" borderId="18" xfId="4" applyFont="1" applyFill="1" applyBorder="1" applyAlignment="1">
      <alignment vertical="center" wrapText="1"/>
    </xf>
    <xf numFmtId="0" fontId="118" fillId="3" borderId="18" xfId="100" applyFont="1" applyFill="1" applyBorder="1" applyAlignment="1">
      <alignment vertical="center" wrapText="1"/>
    </xf>
    <xf numFmtId="0" fontId="117" fillId="3" borderId="16" xfId="4" applyFont="1" applyFill="1" applyBorder="1" applyAlignment="1">
      <alignment vertical="top" wrapText="1"/>
    </xf>
    <xf numFmtId="0" fontId="117" fillId="3" borderId="18" xfId="4" applyFont="1" applyFill="1" applyBorder="1" applyAlignment="1">
      <alignment vertical="top" wrapText="1"/>
    </xf>
    <xf numFmtId="0" fontId="118" fillId="3" borderId="28" xfId="100" applyFont="1" applyFill="1" applyBorder="1" applyAlignment="1">
      <alignment vertical="center" wrapText="1"/>
    </xf>
    <xf numFmtId="0" fontId="119" fillId="3" borderId="0" xfId="0" applyFont="1" applyFill="1"/>
    <xf numFmtId="0" fontId="117" fillId="3" borderId="15" xfId="4" applyFont="1" applyFill="1" applyBorder="1" applyAlignment="1">
      <alignment vertical="center" wrapText="1"/>
    </xf>
    <xf numFmtId="0" fontId="82" fillId="3" borderId="14" xfId="0" applyFont="1" applyFill="1" applyBorder="1" applyAlignment="1">
      <alignment vertical="center"/>
    </xf>
    <xf numFmtId="0" fontId="80" fillId="3" borderId="19" xfId="100" applyFill="1" applyBorder="1" applyAlignment="1">
      <alignment vertical="center" wrapText="1"/>
    </xf>
    <xf numFmtId="0" fontId="122" fillId="12" borderId="0" xfId="0" applyFont="1" applyFill="1" applyAlignment="1">
      <alignment horizontal="center" vertical="center"/>
    </xf>
    <xf numFmtId="0" fontId="123" fillId="3" borderId="12" xfId="0" applyFont="1" applyFill="1" applyBorder="1" applyAlignment="1">
      <alignment vertical="center"/>
    </xf>
    <xf numFmtId="0" fontId="124" fillId="3" borderId="12" xfId="0" applyFont="1" applyFill="1" applyBorder="1" applyAlignment="1">
      <alignment horizontal="right" vertical="center"/>
    </xf>
    <xf numFmtId="0" fontId="125" fillId="3" borderId="0" xfId="0" applyFont="1" applyFill="1" applyAlignment="1">
      <alignment horizontal="right" vertical="center"/>
    </xf>
    <xf numFmtId="0" fontId="126" fillId="3" borderId="0" xfId="0" applyFont="1" applyFill="1" applyAlignment="1">
      <alignment wrapText="1"/>
    </xf>
    <xf numFmtId="0" fontId="113" fillId="3" borderId="0" xfId="0" applyFont="1" applyFill="1" applyAlignment="1">
      <alignment vertical="top" wrapText="1"/>
    </xf>
    <xf numFmtId="9" fontId="80" fillId="0" borderId="12" xfId="3" applyFont="1" applyFill="1" applyBorder="1" applyAlignment="1">
      <alignment horizontal="right" vertical="center"/>
    </xf>
    <xf numFmtId="0" fontId="83" fillId="0" borderId="14" xfId="95" applyAlignment="1">
      <alignment horizontal="center" vertical="center" wrapText="1"/>
    </xf>
    <xf numFmtId="165" fontId="80" fillId="3" borderId="0" xfId="2" applyNumberFormat="1" applyFont="1" applyFill="1" applyBorder="1" applyAlignment="1">
      <alignment vertical="center" wrapText="1"/>
    </xf>
    <xf numFmtId="165" fontId="80" fillId="3" borderId="0" xfId="2" applyNumberFormat="1" applyFont="1" applyFill="1" applyBorder="1" applyAlignment="1">
      <alignment horizontal="right" vertical="center" wrapText="1"/>
    </xf>
    <xf numFmtId="165" fontId="80" fillId="3" borderId="19" xfId="2" applyNumberFormat="1" applyFont="1" applyFill="1" applyBorder="1" applyAlignment="1">
      <alignment vertical="center" wrapText="1"/>
    </xf>
    <xf numFmtId="165" fontId="80" fillId="3" borderId="19" xfId="2" applyNumberFormat="1" applyFont="1" applyFill="1" applyBorder="1" applyAlignment="1">
      <alignment horizontal="right" vertical="center" wrapText="1"/>
    </xf>
    <xf numFmtId="166" fontId="80" fillId="3" borderId="0" xfId="2" applyNumberFormat="1" applyFont="1" applyFill="1" applyAlignment="1">
      <alignment vertical="center"/>
    </xf>
    <xf numFmtId="165" fontId="80" fillId="3" borderId="0" xfId="2" applyNumberFormat="1" applyFont="1" applyFill="1" applyAlignment="1">
      <alignment vertical="center"/>
    </xf>
    <xf numFmtId="165" fontId="80" fillId="3" borderId="13" xfId="2" applyNumberFormat="1" applyFont="1" applyFill="1" applyBorder="1" applyAlignment="1">
      <alignment vertical="center"/>
    </xf>
    <xf numFmtId="165" fontId="80" fillId="3" borderId="0" xfId="2" applyNumberFormat="1" applyFont="1" applyFill="1" applyBorder="1" applyAlignment="1">
      <alignment horizontal="right" vertical="center"/>
    </xf>
    <xf numFmtId="165" fontId="80" fillId="3" borderId="0" xfId="2" applyNumberFormat="1" applyFont="1" applyFill="1" applyBorder="1" applyAlignment="1">
      <alignment vertical="center"/>
    </xf>
    <xf numFmtId="165" fontId="80" fillId="3" borderId="12" xfId="2" applyNumberFormat="1" applyFont="1" applyFill="1" applyBorder="1" applyAlignment="1">
      <alignment vertical="center"/>
    </xf>
    <xf numFmtId="0" fontId="81" fillId="0" borderId="16" xfId="0" applyFont="1" applyBorder="1" applyAlignment="1">
      <alignment vertical="center" wrapText="1"/>
    </xf>
    <xf numFmtId="0" fontId="112" fillId="3" borderId="16" xfId="0" applyFont="1" applyFill="1" applyBorder="1" applyAlignment="1">
      <alignment vertical="top" wrapText="1"/>
    </xf>
    <xf numFmtId="0" fontId="83" fillId="0" borderId="13" xfId="95" applyBorder="1" applyAlignment="1">
      <alignment horizontal="right" wrapText="1"/>
    </xf>
    <xf numFmtId="9" fontId="80" fillId="0" borderId="21" xfId="3" applyFont="1" applyBorder="1" applyAlignment="1">
      <alignment vertical="center"/>
    </xf>
    <xf numFmtId="0" fontId="80" fillId="0" borderId="24" xfId="93" applyFont="1" applyBorder="1">
      <alignment vertical="center"/>
    </xf>
    <xf numFmtId="3" fontId="80" fillId="0" borderId="24" xfId="93" applyNumberFormat="1" applyFont="1" applyBorder="1" applyAlignment="1">
      <alignment horizontal="right" vertical="center"/>
    </xf>
    <xf numFmtId="0" fontId="80" fillId="0" borderId="8" xfId="93" applyFont="1" applyBorder="1">
      <alignment vertical="center"/>
    </xf>
    <xf numFmtId="9" fontId="80" fillId="0" borderId="8" xfId="3" applyFont="1" applyBorder="1" applyAlignment="1">
      <alignment vertical="center"/>
    </xf>
    <xf numFmtId="0" fontId="112" fillId="3" borderId="0" xfId="93" applyFont="1" applyFill="1" applyBorder="1" applyAlignment="1">
      <alignment vertical="top" wrapText="1"/>
    </xf>
    <xf numFmtId="0" fontId="37" fillId="0" borderId="0" xfId="0" applyFont="1"/>
    <xf numFmtId="0" fontId="81" fillId="3" borderId="15" xfId="0" applyFont="1" applyFill="1" applyBorder="1" applyAlignment="1">
      <alignment vertical="top" wrapText="1"/>
    </xf>
    <xf numFmtId="0" fontId="102" fillId="3" borderId="17" xfId="0" applyFont="1" applyFill="1" applyBorder="1" applyAlignment="1">
      <alignment vertical="top" wrapText="1"/>
    </xf>
    <xf numFmtId="0" fontId="120" fillId="3" borderId="18" xfId="100" applyFont="1" applyFill="1" applyBorder="1" applyAlignment="1">
      <alignment vertical="center" wrapText="1"/>
    </xf>
    <xf numFmtId="0" fontId="112" fillId="3" borderId="16" xfId="100" applyFont="1" applyFill="1" applyBorder="1">
      <alignment vertical="top" wrapText="1"/>
    </xf>
    <xf numFmtId="0" fontId="112" fillId="3" borderId="18" xfId="100" applyFont="1" applyFill="1" applyBorder="1">
      <alignment vertical="top" wrapText="1"/>
    </xf>
    <xf numFmtId="165" fontId="80" fillId="0" borderId="13" xfId="2" applyNumberFormat="1" applyFont="1" applyBorder="1" applyAlignment="1">
      <alignment vertical="center"/>
    </xf>
    <xf numFmtId="165" fontId="80" fillId="0" borderId="0" xfId="2" applyNumberFormat="1" applyFont="1" applyBorder="1" applyAlignment="1">
      <alignment vertical="center"/>
    </xf>
    <xf numFmtId="165" fontId="80" fillId="0" borderId="12" xfId="2" applyNumberFormat="1" applyFont="1" applyBorder="1" applyAlignment="1">
      <alignment vertical="center"/>
    </xf>
    <xf numFmtId="0" fontId="70" fillId="0" borderId="0" xfId="103" applyBorder="1">
      <alignment horizontal="left" vertical="center" wrapText="1"/>
    </xf>
    <xf numFmtId="0" fontId="1" fillId="14" borderId="0" xfId="93" applyFont="1" applyFill="1" applyBorder="1" applyAlignment="1">
      <alignment horizontal="right" vertical="center"/>
    </xf>
    <xf numFmtId="3" fontId="80" fillId="2" borderId="0" xfId="100" applyNumberFormat="1" applyFill="1" applyBorder="1" applyAlignment="1">
      <alignment horizontal="right" vertical="center" wrapText="1"/>
    </xf>
    <xf numFmtId="0" fontId="38" fillId="3" borderId="0" xfId="0" applyFont="1" applyFill="1" applyAlignment="1">
      <alignment vertical="center" wrapText="1"/>
    </xf>
    <xf numFmtId="0" fontId="38" fillId="3" borderId="0" xfId="0" applyFont="1" applyFill="1" applyAlignment="1">
      <alignment wrapText="1"/>
    </xf>
    <xf numFmtId="0" fontId="32" fillId="3" borderId="0" xfId="0" applyFont="1" applyFill="1" applyAlignment="1">
      <alignment horizontal="left" wrapText="1"/>
    </xf>
    <xf numFmtId="3" fontId="32" fillId="12" borderId="0" xfId="0" applyNumberFormat="1" applyFont="1" applyFill="1" applyAlignment="1">
      <alignment vertical="center"/>
    </xf>
    <xf numFmtId="9" fontId="32" fillId="12" borderId="0" xfId="3" applyFont="1" applyFill="1" applyAlignment="1">
      <alignment vertical="center"/>
    </xf>
    <xf numFmtId="0" fontId="129" fillId="12" borderId="0" xfId="0" applyFont="1" applyFill="1"/>
    <xf numFmtId="0" fontId="80" fillId="0" borderId="24" xfId="93" applyFont="1" applyBorder="1" applyAlignment="1">
      <alignment horizontal="left" vertical="center" wrapText="1"/>
    </xf>
    <xf numFmtId="0" fontId="80" fillId="0" borderId="13" xfId="93" applyFont="1" applyBorder="1" applyAlignment="1">
      <alignment horizontal="left" vertical="center" wrapText="1"/>
    </xf>
    <xf numFmtId="0" fontId="80" fillId="0" borderId="26" xfId="93" applyFont="1" applyBorder="1" applyAlignment="1">
      <alignment horizontal="left" vertical="center" wrapText="1"/>
    </xf>
    <xf numFmtId="0" fontId="80" fillId="0" borderId="0" xfId="93" applyFont="1" applyBorder="1" applyAlignment="1">
      <alignment vertical="center" wrapText="1"/>
    </xf>
    <xf numFmtId="0" fontId="80" fillId="0" borderId="16" xfId="93" applyFont="1" applyBorder="1" applyAlignment="1">
      <alignment vertical="top" wrapText="1"/>
    </xf>
    <xf numFmtId="0" fontId="80" fillId="0" borderId="16" xfId="93" quotePrefix="1" applyFont="1" applyBorder="1" applyAlignment="1">
      <alignment vertical="top" wrapText="1"/>
    </xf>
    <xf numFmtId="0" fontId="129" fillId="3" borderId="0" xfId="0" applyFont="1" applyFill="1" applyAlignment="1">
      <alignment horizontal="left" vertical="top" wrapText="1" indent="1"/>
    </xf>
    <xf numFmtId="0" fontId="129" fillId="3" borderId="0" xfId="0" applyFont="1" applyFill="1" applyAlignment="1">
      <alignment horizontal="center" vertical="top" wrapText="1"/>
    </xf>
    <xf numFmtId="0" fontId="80" fillId="0" borderId="23" xfId="93" applyFont="1" applyBorder="1" applyAlignment="1">
      <alignment vertical="top" wrapText="1"/>
    </xf>
    <xf numFmtId="0" fontId="112" fillId="0" borderId="15" xfId="100" applyFont="1" applyBorder="1">
      <alignment vertical="top" wrapText="1"/>
    </xf>
    <xf numFmtId="0" fontId="80" fillId="0" borderId="15" xfId="100" applyBorder="1">
      <alignment vertical="top" wrapText="1"/>
    </xf>
    <xf numFmtId="0" fontId="127" fillId="3" borderId="18" xfId="100" applyFont="1" applyFill="1" applyBorder="1">
      <alignment vertical="top" wrapText="1"/>
    </xf>
    <xf numFmtId="0" fontId="32" fillId="3" borderId="30" xfId="0" applyFont="1" applyFill="1" applyBorder="1" applyAlignment="1">
      <alignment horizontal="left" vertical="top" wrapText="1"/>
    </xf>
    <xf numFmtId="0" fontId="80" fillId="0" borderId="28" xfId="93" applyFont="1" applyBorder="1">
      <alignment vertical="center"/>
    </xf>
    <xf numFmtId="0" fontId="70" fillId="0" borderId="31" xfId="103" applyBorder="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24" fillId="3" borderId="12" xfId="103" applyFont="1" applyFill="1" applyAlignment="1">
      <alignment horizontal="center" vertical="center" wrapText="1"/>
    </xf>
    <xf numFmtId="9" fontId="124" fillId="3" borderId="12" xfId="3" applyFont="1" applyFill="1" applyBorder="1" applyAlignment="1">
      <alignment horizontal="center" vertical="center" wrapText="1"/>
    </xf>
    <xf numFmtId="9" fontId="0" fillId="0" borderId="0" xfId="3" applyFont="1" applyAlignment="1">
      <alignment horizontal="center" vertical="center"/>
    </xf>
    <xf numFmtId="0" fontId="124" fillId="3" borderId="12" xfId="103" applyFont="1" applyFill="1">
      <alignment horizontal="left" vertical="center" wrapText="1"/>
    </xf>
    <xf numFmtId="0" fontId="80" fillId="0" borderId="13" xfId="2" applyNumberFormat="1" applyFont="1" applyFill="1" applyBorder="1" applyAlignment="1">
      <alignment horizontal="right" vertical="center"/>
    </xf>
    <xf numFmtId="0" fontId="80" fillId="0" borderId="0" xfId="2" applyNumberFormat="1" applyFont="1" applyFill="1" applyBorder="1" applyAlignment="1">
      <alignment horizontal="right" vertical="center"/>
    </xf>
    <xf numFmtId="0" fontId="80" fillId="0" borderId="12" xfId="2" applyNumberFormat="1" applyFont="1" applyFill="1" applyBorder="1" applyAlignment="1">
      <alignment horizontal="right" vertical="center"/>
    </xf>
    <xf numFmtId="0" fontId="104" fillId="3" borderId="0" xfId="4" applyFont="1" applyFill="1" applyBorder="1" applyAlignment="1">
      <alignment vertical="center" wrapText="1"/>
    </xf>
    <xf numFmtId="0" fontId="34" fillId="3" borderId="0" xfId="0" applyFont="1" applyFill="1"/>
    <xf numFmtId="0" fontId="61" fillId="12" borderId="0" xfId="0" applyFont="1" applyFill="1" applyAlignment="1">
      <alignment vertical="top" wrapText="1"/>
    </xf>
    <xf numFmtId="0" fontId="126" fillId="0" borderId="0" xfId="0" applyFont="1" applyAlignment="1">
      <alignment vertical="top" wrapText="1"/>
    </xf>
    <xf numFmtId="0" fontId="32" fillId="0" borderId="0" xfId="0" applyFont="1" applyAlignment="1">
      <alignment vertical="center"/>
    </xf>
    <xf numFmtId="0" fontId="72" fillId="3" borderId="0" xfId="103" applyFont="1" applyFill="1" applyBorder="1">
      <alignment horizontal="left" vertical="center" wrapText="1"/>
    </xf>
    <xf numFmtId="0" fontId="72" fillId="3" borderId="0" xfId="98" applyFont="1" applyFill="1" applyBorder="1">
      <alignment vertical="center"/>
    </xf>
    <xf numFmtId="0" fontId="0" fillId="3" borderId="0" xfId="0" applyFill="1"/>
    <xf numFmtId="0" fontId="55" fillId="13" borderId="0" xfId="0" applyFont="1" applyFill="1" applyAlignment="1">
      <alignment horizontal="left" vertical="center" wrapText="1"/>
    </xf>
    <xf numFmtId="0" fontId="61" fillId="3" borderId="0" xfId="0" applyFont="1" applyFill="1" applyAlignment="1">
      <alignment horizontal="center" vertical="center"/>
    </xf>
    <xf numFmtId="168" fontId="80" fillId="14" borderId="0" xfId="2" applyNumberFormat="1" applyFont="1" applyFill="1" applyBorder="1" applyAlignment="1">
      <alignment horizontal="right" vertical="center"/>
    </xf>
    <xf numFmtId="168" fontId="81" fillId="3" borderId="0" xfId="2" applyNumberFormat="1" applyFont="1" applyFill="1" applyBorder="1" applyAlignment="1">
      <alignment horizontal="right" vertical="center" wrapText="1"/>
    </xf>
    <xf numFmtId="0" fontId="80" fillId="3" borderId="13" xfId="0" applyFont="1" applyFill="1" applyBorder="1" applyAlignment="1">
      <alignment vertical="center" wrapText="1"/>
    </xf>
    <xf numFmtId="0" fontId="80" fillId="3" borderId="0" xfId="0" applyFont="1" applyFill="1" applyAlignment="1">
      <alignment vertical="center" wrapText="1"/>
    </xf>
    <xf numFmtId="165" fontId="81" fillId="3" borderId="21" xfId="2" applyNumberFormat="1" applyFont="1" applyFill="1" applyBorder="1" applyAlignment="1">
      <alignment horizontal="right" vertical="center" wrapText="1"/>
    </xf>
    <xf numFmtId="165" fontId="80" fillId="14" borderId="21" xfId="2" applyNumberFormat="1" applyFont="1" applyFill="1" applyBorder="1" applyAlignment="1">
      <alignment horizontal="right" vertical="center"/>
    </xf>
    <xf numFmtId="167" fontId="81" fillId="3" borderId="13" xfId="0" applyNumberFormat="1" applyFont="1" applyFill="1" applyBorder="1" applyAlignment="1">
      <alignment horizontal="right" vertical="center" wrapText="1"/>
    </xf>
    <xf numFmtId="167" fontId="81" fillId="3" borderId="0" xfId="0" applyNumberFormat="1" applyFont="1" applyFill="1" applyAlignment="1">
      <alignment horizontal="right" vertical="center" wrapText="1"/>
    </xf>
    <xf numFmtId="0" fontId="80" fillId="3" borderId="0" xfId="0" applyFont="1" applyFill="1" applyAlignment="1">
      <alignment vertical="center"/>
    </xf>
    <xf numFmtId="0" fontId="80" fillId="3" borderId="21" xfId="0" applyFont="1" applyFill="1" applyBorder="1" applyAlignment="1">
      <alignment vertical="center" wrapText="1"/>
    </xf>
    <xf numFmtId="167" fontId="80" fillId="14" borderId="13" xfId="0" applyNumberFormat="1" applyFont="1" applyFill="1" applyBorder="1" applyAlignment="1">
      <alignment horizontal="right" vertical="center"/>
    </xf>
    <xf numFmtId="167" fontId="80" fillId="14" borderId="0" xfId="0" applyNumberFormat="1" applyFont="1" applyFill="1" applyAlignment="1">
      <alignment horizontal="right" vertical="center"/>
    </xf>
    <xf numFmtId="167" fontId="80" fillId="3" borderId="13" xfId="0" applyNumberFormat="1" applyFont="1" applyFill="1" applyBorder="1" applyAlignment="1">
      <alignment horizontal="right" vertical="center"/>
    </xf>
    <xf numFmtId="167" fontId="80" fillId="3" borderId="0" xfId="0" applyNumberFormat="1" applyFont="1" applyFill="1" applyAlignment="1">
      <alignment horizontal="right" vertical="center"/>
    </xf>
    <xf numFmtId="165" fontId="80" fillId="3" borderId="21" xfId="2" applyNumberFormat="1" applyFont="1" applyFill="1" applyBorder="1" applyAlignment="1">
      <alignment horizontal="right" vertical="center"/>
    </xf>
    <xf numFmtId="43" fontId="80" fillId="3" borderId="21" xfId="2" applyFont="1" applyFill="1" applyBorder="1" applyAlignment="1">
      <alignment horizontal="right" vertical="center"/>
    </xf>
    <xf numFmtId="168" fontId="80" fillId="3" borderId="0" xfId="2" applyNumberFormat="1" applyFont="1" applyFill="1" applyBorder="1" applyAlignment="1">
      <alignment horizontal="right" vertical="center"/>
    </xf>
    <xf numFmtId="0" fontId="73" fillId="3" borderId="0" xfId="94" applyFont="1" applyFill="1" applyAlignment="1">
      <alignment vertical="center" wrapText="1"/>
    </xf>
    <xf numFmtId="0" fontId="83" fillId="3" borderId="12" xfId="0" applyFont="1" applyFill="1" applyBorder="1" applyAlignment="1">
      <alignment vertical="center" wrapText="1"/>
    </xf>
    <xf numFmtId="0" fontId="80" fillId="3" borderId="13" xfId="100" applyFill="1" applyBorder="1" applyAlignment="1">
      <alignment vertical="center" wrapText="1"/>
    </xf>
    <xf numFmtId="0" fontId="80" fillId="3" borderId="0" xfId="100" applyFill="1" applyBorder="1" applyAlignment="1">
      <alignment vertical="center" wrapText="1"/>
    </xf>
    <xf numFmtId="0" fontId="112" fillId="3" borderId="0" xfId="100" applyFont="1" applyFill="1" applyBorder="1" applyAlignment="1">
      <alignment vertical="center" wrapText="1"/>
    </xf>
    <xf numFmtId="0" fontId="61" fillId="13" borderId="0" xfId="0" applyFont="1" applyFill="1" applyAlignment="1">
      <alignment horizontal="left" vertical="center"/>
    </xf>
    <xf numFmtId="0" fontId="80" fillId="3" borderId="21" xfId="100" applyFill="1" applyBorder="1" applyAlignment="1">
      <alignment vertical="center" wrapText="1"/>
    </xf>
    <xf numFmtId="0" fontId="80" fillId="3" borderId="21" xfId="0" applyFont="1" applyFill="1" applyBorder="1" applyAlignment="1">
      <alignment vertical="center"/>
    </xf>
    <xf numFmtId="0" fontId="82" fillId="3" borderId="14" xfId="0" applyFont="1" applyFill="1" applyBorder="1" applyAlignment="1">
      <alignment vertical="center"/>
    </xf>
    <xf numFmtId="0" fontId="80" fillId="3" borderId="12" xfId="93" applyFont="1" applyFill="1" applyBorder="1">
      <alignment vertical="center"/>
    </xf>
    <xf numFmtId="0" fontId="80" fillId="3" borderId="13" xfId="93" applyFont="1" applyFill="1" applyBorder="1">
      <alignment vertical="center"/>
    </xf>
    <xf numFmtId="0" fontId="0" fillId="3" borderId="0" xfId="0" applyFill="1" applyAlignment="1">
      <alignment vertical="top"/>
    </xf>
    <xf numFmtId="0" fontId="32" fillId="3" borderId="0" xfId="0" applyFont="1" applyFill="1" applyAlignment="1">
      <alignment horizontal="left" vertical="top" wrapText="1"/>
    </xf>
    <xf numFmtId="0" fontId="68" fillId="3" borderId="0" xfId="0" applyFont="1" applyFill="1" applyAlignment="1">
      <alignment horizontal="center" vertical="center" wrapText="1"/>
    </xf>
    <xf numFmtId="0" fontId="82" fillId="3" borderId="23" xfId="93" applyFont="1" applyFill="1" applyBorder="1" applyAlignment="1">
      <alignment vertical="top" wrapText="1"/>
    </xf>
    <xf numFmtId="0" fontId="82" fillId="3" borderId="14" xfId="93" applyFont="1" applyFill="1" applyAlignment="1">
      <alignment vertical="top" wrapText="1"/>
    </xf>
    <xf numFmtId="0" fontId="82" fillId="3" borderId="13" xfId="93" applyFont="1" applyFill="1" applyBorder="1" applyAlignment="1">
      <alignment vertical="top" wrapText="1"/>
    </xf>
    <xf numFmtId="0" fontId="69" fillId="3" borderId="0" xfId="0" applyFont="1" applyFill="1" applyAlignment="1">
      <alignment vertical="justify" wrapText="1"/>
    </xf>
    <xf numFmtId="0" fontId="69" fillId="3" borderId="0" xfId="0" applyFont="1" applyFill="1" applyAlignment="1">
      <alignment vertical="justify"/>
    </xf>
    <xf numFmtId="0" fontId="32" fillId="3" borderId="0" xfId="0" applyFont="1" applyFill="1" applyAlignment="1">
      <alignment horizontal="left" vertical="center"/>
    </xf>
    <xf numFmtId="0" fontId="101" fillId="3" borderId="0" xfId="101" applyFont="1" applyFill="1">
      <alignment vertical="top" wrapText="1"/>
    </xf>
    <xf numFmtId="0" fontId="32" fillId="0" borderId="0" xfId="0" applyFont="1" applyAlignment="1">
      <alignment horizontal="left" vertical="center" wrapText="1"/>
    </xf>
    <xf numFmtId="0" fontId="83" fillId="0" borderId="14" xfId="95" applyAlignment="1">
      <alignment horizontal="center" vertical="center" wrapText="1"/>
    </xf>
    <xf numFmtId="0" fontId="70" fillId="0" borderId="14" xfId="103" applyBorder="1">
      <alignment horizontal="left" vertical="center" wrapText="1"/>
    </xf>
    <xf numFmtId="0" fontId="72" fillId="0" borderId="0" xfId="0" applyFont="1" applyAlignment="1">
      <alignment horizontal="left" vertical="center"/>
    </xf>
    <xf numFmtId="0" fontId="80" fillId="0" borderId="14" xfId="93" applyFont="1">
      <alignment vertical="center"/>
    </xf>
    <xf numFmtId="0" fontId="80" fillId="0" borderId="13" xfId="93" applyFont="1" applyBorder="1">
      <alignment vertical="center"/>
    </xf>
    <xf numFmtId="0" fontId="83" fillId="0" borderId="14" xfId="95" applyAlignment="1">
      <alignment horizontal="center" wrapText="1"/>
    </xf>
    <xf numFmtId="0" fontId="80" fillId="0" borderId="14" xfId="93" applyFont="1" applyAlignment="1">
      <alignment vertical="center" wrapText="1"/>
    </xf>
    <xf numFmtId="0" fontId="83" fillId="0" borderId="12" xfId="95" applyBorder="1" applyAlignment="1">
      <alignment horizontal="center" vertical="center" wrapText="1"/>
    </xf>
    <xf numFmtId="0" fontId="80" fillId="0" borderId="12" xfId="93" applyFont="1" applyBorder="1" applyAlignment="1">
      <alignment vertical="center" wrapText="1"/>
    </xf>
    <xf numFmtId="0" fontId="80" fillId="0" borderId="13" xfId="93" applyFont="1" applyBorder="1" applyAlignment="1">
      <alignment vertical="center" wrapText="1"/>
    </xf>
    <xf numFmtId="0" fontId="55" fillId="2" borderId="0" xfId="0" applyFont="1" applyFill="1" applyAlignment="1">
      <alignment horizontal="left" vertical="center" wrapText="1" indent="1"/>
    </xf>
    <xf numFmtId="0" fontId="32" fillId="3" borderId="0" xfId="0" applyFont="1" applyFill="1"/>
    <xf numFmtId="0" fontId="72" fillId="3" borderId="0" xfId="94" applyFont="1" applyFill="1" applyAlignment="1">
      <alignment vertical="center" wrapText="1"/>
    </xf>
    <xf numFmtId="0" fontId="83" fillId="3" borderId="14" xfId="95" applyFill="1" applyAlignment="1">
      <alignment horizontal="right" vertical="center" wrapText="1"/>
    </xf>
    <xf numFmtId="0" fontId="83" fillId="3" borderId="14" xfId="95" applyFill="1" applyAlignment="1">
      <alignment horizontal="center" vertical="center" wrapText="1"/>
    </xf>
    <xf numFmtId="0" fontId="55" fillId="13" borderId="0" xfId="97" applyFill="1">
      <alignment horizontal="left" vertical="center" wrapText="1"/>
    </xf>
    <xf numFmtId="0" fontId="70" fillId="3" borderId="12" xfId="96" applyFont="1" applyFill="1">
      <alignment vertical="center" wrapText="1"/>
    </xf>
    <xf numFmtId="0" fontId="83" fillId="3" borderId="12" xfId="96" applyFont="1" applyFill="1">
      <alignment vertical="center" wrapText="1"/>
    </xf>
    <xf numFmtId="0" fontId="80" fillId="3" borderId="14" xfId="93" applyFont="1" applyFill="1">
      <alignment vertical="center"/>
    </xf>
    <xf numFmtId="0" fontId="80" fillId="3" borderId="17" xfId="93" applyFont="1" applyFill="1" applyBorder="1" applyAlignment="1">
      <alignment horizontal="left" vertical="center" wrapText="1"/>
    </xf>
    <xf numFmtId="0" fontId="80" fillId="3" borderId="0" xfId="93" applyFont="1" applyFill="1" applyBorder="1" applyAlignment="1">
      <alignment horizontal="left" vertical="center" wrapText="1"/>
    </xf>
    <xf numFmtId="0" fontId="80" fillId="3" borderId="21" xfId="93" applyFont="1" applyFill="1" applyBorder="1" applyAlignment="1">
      <alignment horizontal="left" vertical="center" wrapText="1"/>
    </xf>
    <xf numFmtId="0" fontId="32" fillId="3" borderId="0" xfId="0" applyFont="1" applyFill="1" applyAlignment="1">
      <alignment wrapText="1"/>
    </xf>
    <xf numFmtId="0" fontId="80" fillId="3" borderId="0" xfId="93" applyFont="1" applyFill="1" applyBorder="1" applyAlignment="1">
      <alignment vertical="top" wrapText="1"/>
    </xf>
    <xf numFmtId="0" fontId="80" fillId="3" borderId="12" xfId="93" applyFont="1" applyFill="1" applyBorder="1" applyAlignment="1">
      <alignment vertical="top" wrapText="1"/>
    </xf>
    <xf numFmtId="0" fontId="80" fillId="3" borderId="15" xfId="93" applyFont="1" applyFill="1" applyBorder="1" applyAlignment="1">
      <alignment vertical="top" wrapText="1"/>
    </xf>
    <xf numFmtId="0" fontId="83" fillId="3" borderId="12" xfId="95" applyFill="1" applyBorder="1">
      <alignment vertical="center" wrapText="1"/>
    </xf>
    <xf numFmtId="0" fontId="70" fillId="3" borderId="12" xfId="103" applyFill="1">
      <alignment horizontal="left" vertical="center" wrapText="1"/>
    </xf>
    <xf numFmtId="0" fontId="80" fillId="3" borderId="13" xfId="93" applyFont="1" applyFill="1" applyBorder="1" applyAlignment="1">
      <alignment vertical="center" wrapText="1"/>
    </xf>
    <xf numFmtId="0" fontId="80" fillId="3" borderId="24" xfId="93" applyFont="1" applyFill="1" applyBorder="1" applyAlignment="1">
      <alignment horizontal="left" vertical="center" wrapText="1"/>
    </xf>
    <xf numFmtId="0" fontId="80" fillId="3" borderId="13" xfId="93" applyFont="1" applyFill="1" applyBorder="1" applyAlignment="1">
      <alignment horizontal="left" vertical="center" wrapText="1"/>
    </xf>
    <xf numFmtId="0" fontId="80" fillId="3" borderId="13" xfId="93" applyFont="1" applyFill="1" applyBorder="1" applyAlignment="1">
      <alignment vertical="top" wrapText="1"/>
    </xf>
    <xf numFmtId="0" fontId="80" fillId="3" borderId="17" xfId="93" applyFont="1" applyFill="1" applyBorder="1" applyAlignment="1">
      <alignment vertical="top" wrapText="1"/>
    </xf>
    <xf numFmtId="0" fontId="80" fillId="3" borderId="23" xfId="93" applyFont="1" applyFill="1" applyBorder="1" applyAlignment="1">
      <alignment vertical="top" wrapText="1"/>
    </xf>
    <xf numFmtId="0" fontId="32" fillId="3" borderId="0" xfId="0" applyFont="1" applyFill="1" applyAlignment="1">
      <alignment vertical="center"/>
    </xf>
    <xf numFmtId="0" fontId="88" fillId="9" borderId="0" xfId="99" applyBorder="1" applyAlignment="1">
      <alignment vertical="center" wrapText="1"/>
    </xf>
    <xf numFmtId="0" fontId="80" fillId="3" borderId="16" xfId="93" applyFont="1" applyFill="1" applyBorder="1" applyAlignment="1">
      <alignment horizontal="left" vertical="top" wrapText="1"/>
    </xf>
    <xf numFmtId="0" fontId="80" fillId="3" borderId="16" xfId="93" applyFont="1" applyFill="1" applyBorder="1" applyAlignment="1">
      <alignment vertical="top" wrapText="1"/>
    </xf>
    <xf numFmtId="0" fontId="80" fillId="3" borderId="16" xfId="93" quotePrefix="1" applyFont="1" applyFill="1" applyBorder="1" applyAlignment="1">
      <alignment vertical="top" wrapText="1"/>
    </xf>
    <xf numFmtId="0" fontId="107" fillId="3" borderId="14" xfId="93" applyFont="1" applyFill="1" applyAlignment="1">
      <alignment vertical="top" wrapText="1"/>
    </xf>
    <xf numFmtId="0" fontId="83" fillId="3" borderId="12" xfId="95" applyFill="1" applyBorder="1" applyAlignment="1">
      <alignment horizontal="left" wrapText="1"/>
    </xf>
    <xf numFmtId="0" fontId="0" fillId="0" borderId="12" xfId="0" applyBorder="1" applyAlignment="1">
      <alignment horizontal="left" wrapText="1"/>
    </xf>
    <xf numFmtId="0" fontId="0" fillId="0" borderId="13"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32" fillId="0" borderId="13" xfId="0" applyFont="1" applyBorder="1" applyAlignment="1">
      <alignment vertical="center" wrapText="1"/>
    </xf>
    <xf numFmtId="0" fontId="0" fillId="0" borderId="13" xfId="0" applyBorder="1" applyAlignment="1">
      <alignment vertical="center"/>
    </xf>
    <xf numFmtId="0" fontId="0" fillId="0" borderId="12" xfId="0" applyBorder="1" applyAlignment="1">
      <alignment vertical="center"/>
    </xf>
    <xf numFmtId="0" fontId="0" fillId="0" borderId="12" xfId="0" applyBorder="1" applyAlignment="1">
      <alignment vertical="top" wrapText="1"/>
    </xf>
    <xf numFmtId="0" fontId="32" fillId="3" borderId="0" xfId="0" applyFont="1" applyFill="1" applyAlignment="1">
      <alignment horizontal="left" vertical="center" wrapText="1"/>
    </xf>
    <xf numFmtId="0" fontId="0" fillId="0" borderId="0" xfId="0" applyAlignment="1">
      <alignment vertical="top" wrapText="1"/>
    </xf>
    <xf numFmtId="0" fontId="0" fillId="0" borderId="0" xfId="0"/>
    <xf numFmtId="0" fontId="80" fillId="3" borderId="29" xfId="100" applyFill="1" applyBorder="1" applyAlignment="1">
      <alignment vertical="center" wrapText="1"/>
    </xf>
    <xf numFmtId="0" fontId="0" fillId="0" borderId="29" xfId="0" applyBorder="1" applyAlignment="1">
      <alignment vertical="center" wrapText="1"/>
    </xf>
  </cellXfs>
  <cellStyles count="105">
    <cellStyle name="Accent1 2" xfId="63" xr:uid="{AD0D2B95-828A-40F9-992F-C3BD392ABD47}"/>
    <cellStyle name="Accent1 2 6" xfId="44" xr:uid="{B60A605E-0F36-44A3-ACB0-4A6A8034BBC4}"/>
    <cellStyle name="Accent1 84" xfId="40" xr:uid="{EA7E2702-E0AC-4021-84ED-856D54C318EC}"/>
    <cellStyle name="Accent2 2" xfId="61" xr:uid="{F2CF3A86-BC09-40D1-9370-D0B3949BEBCE}"/>
    <cellStyle name="Accent2 2 5" xfId="45" xr:uid="{46090A09-E167-4BCC-970D-9723E20BFF72}"/>
    <cellStyle name="Accent3 2" xfId="62" xr:uid="{8D23F79A-836F-4E8D-B996-1B51B6779285}"/>
    <cellStyle name="Accent6 2 5" xfId="46" xr:uid="{374E3C8F-4158-4F0B-961D-F320B3FACE37}"/>
    <cellStyle name="AMPOL 2 - BLUE ROWS" xfId="99" xr:uid="{8741B63D-1679-4B1A-A44F-476ABDA0F65F}"/>
    <cellStyle name="AMPOL 2 - COLUMN HEADS" xfId="102" xr:uid="{711CD2DA-1A6B-4062-BC08-FA045F151058}"/>
    <cellStyle name="AMPOL 2 - EMPTY CELL" xfId="101" xr:uid="{ECB72700-C99C-42E5-8BD4-E23E9C3FF20D}"/>
    <cellStyle name="AMPOL 2 - HEAD 1" xfId="98" xr:uid="{4DD8F0E3-250B-4C61-8C99-A929EC85ED69}"/>
    <cellStyle name="AMPOL 2 - STANDARD ROW" xfId="100" xr:uid="{3A1E9F5C-ABF5-4743-A08A-9F1BE8B797A9}"/>
    <cellStyle name="AMPOL 2 FOOTNOTES" xfId="104" xr:uid="{0196C625-6093-49E6-B95E-ADCA80DCDD47}"/>
    <cellStyle name="AMPOL 2 HEADING ROWS" xfId="103" xr:uid="{12A92D2E-A974-4EA7-BD3C-E6F169EBC2E2}"/>
    <cellStyle name="Ampol Col. Heads" xfId="95" xr:uid="{CA5D9400-7604-4A8F-9E01-DF6F6F91267D}"/>
    <cellStyle name="Ampol Footnotes" xfId="97" xr:uid="{57B64603-6F0F-4144-ACA4-A8EAF012F226}"/>
    <cellStyle name="Ampol Heading Cell" xfId="94" xr:uid="{DC2AD38B-874C-42AE-BBFB-F9B0B7D8FAB5}"/>
    <cellStyle name="Ampol Left Column" xfId="93" xr:uid="{9ECBF312-6A0F-41B2-937E-43BFF0C87441}"/>
    <cellStyle name="Ampol Subhead" xfId="96" xr:uid="{6B835C5C-1F53-49BD-8FE4-A52F28F9BD5A}"/>
    <cellStyle name="Bottom Border" xfId="25" xr:uid="{7C43FD75-BD7C-43BC-9427-44595E60328C}"/>
    <cellStyle name="Bottom rule" xfId="26" xr:uid="{9A5926FC-907D-4931-ADC5-E46279F9D4F1}"/>
    <cellStyle name="Comma" xfId="2" builtinId="3"/>
    <cellStyle name="Comma [0] 2" xfId="65" xr:uid="{102A193C-C5F9-413C-AD44-23D5B1B6ED87}"/>
    <cellStyle name="Comma 2" xfId="5" xr:uid="{FCE17A76-8EA3-4719-A71E-B6462BB250F7}"/>
    <cellStyle name="Comma 2 10" xfId="78" xr:uid="{CB81E195-E1D7-43A0-B160-36527E0BFF7D}"/>
    <cellStyle name="Comma 2 2" xfId="42" xr:uid="{DFC06981-1097-4546-AC59-21601E3B7493}"/>
    <cellStyle name="Comma 2 3" xfId="85" xr:uid="{EDEEB7CA-90FD-462A-8454-18FB03F80742}"/>
    <cellStyle name="Comma 3" xfId="64" xr:uid="{5EDF56D3-2C4A-4CBF-B050-7741581D967B}"/>
    <cellStyle name="Comma 4" xfId="82" xr:uid="{57E3D765-6A18-43F9-8965-07A132A2E5ED}"/>
    <cellStyle name="Comma 47" xfId="32" xr:uid="{D030289F-A5BC-4656-9371-7E9B508DFA96}"/>
    <cellStyle name="Comma 47 2" xfId="35" xr:uid="{9440D80C-EF6F-499C-AC79-CDB6B39BBCCE}"/>
    <cellStyle name="Comma 5" xfId="81" xr:uid="{D54A95F2-E57F-4406-862D-203BDCCDEA91}"/>
    <cellStyle name="Comma 5 8" xfId="47" xr:uid="{C8A182EE-6648-4AC2-A6B2-FF06CAA59EFE}"/>
    <cellStyle name="Comma 6" xfId="84" xr:uid="{E1F82B86-A28E-4F1F-82D9-E84331006E09}"/>
    <cellStyle name="Comma 7" xfId="86" xr:uid="{6B87C912-405D-4E2E-BCFC-137471D142A4}"/>
    <cellStyle name="Comma 8" xfId="87" xr:uid="{31198BA0-E4DC-4C5B-B213-AB6CD5E1E0A9}"/>
    <cellStyle name="Contents header" xfId="91" xr:uid="{E8840013-7D1F-4F54-95D2-125A88C101FF}"/>
    <cellStyle name="Currency" xfId="88" builtinId="4"/>
    <cellStyle name="Data Label" xfId="21" xr:uid="{51B65A3F-C63E-44E9-8F6A-15C9D8B22623}"/>
    <cellStyle name="Divider" xfId="92" xr:uid="{87B3C670-DD1B-4E3C-A6D1-34A69E3B2220}"/>
    <cellStyle name="Explanatory Text 2" xfId="67" xr:uid="{0B46A142-8E68-4791-AF9D-0E74C150FF4E}"/>
    <cellStyle name="Footnotes" xfId="23" xr:uid="{F07E1448-6C25-467B-B025-FB089F5B2A43}"/>
    <cellStyle name="Heading 1 2" xfId="49" xr:uid="{8E922021-F339-48FA-977D-B5D03EF559C8}"/>
    <cellStyle name="Heading 1 2 5" xfId="29" xr:uid="{459F0F07-58E3-4230-9529-F40A41447198}"/>
    <cellStyle name="Heading 1 2 6" xfId="52" xr:uid="{2CB63AF7-C46B-4E70-95C4-07A8E3E27C5C}"/>
    <cellStyle name="Heading 1 3" xfId="11" xr:uid="{3CA35867-06F6-4632-807B-042961CBF0D8}"/>
    <cellStyle name="Heading 2 2" xfId="17" xr:uid="{753E6CDD-6085-49A5-BE79-DB456A3E696E}"/>
    <cellStyle name="Heading 3 2" xfId="30" xr:uid="{AAEE1C0E-5B91-469D-B0BD-19D7E4613817}"/>
    <cellStyle name="Heading 3 2 2" xfId="50" xr:uid="{45306E1A-75FA-4311-984C-EEE7485FCCF3}"/>
    <cellStyle name="Heading 3 2 5" xfId="53" xr:uid="{F824CFDE-471B-4C91-9EA0-15C6704325EB}"/>
    <cellStyle name="Heading 3 3" xfId="12" xr:uid="{44217C79-54D4-41EE-AFFE-17DF030410B0}"/>
    <cellStyle name="Heading 4 2" xfId="48" xr:uid="{050DCCF7-9543-4BC1-88BA-48C9F35B16B1}"/>
    <cellStyle name="Heading 4 2 2 3" xfId="55" xr:uid="{00351BB1-3DB0-4A76-ACF6-283123757D9F}"/>
    <cellStyle name="Heading 4 2 4" xfId="54" xr:uid="{FC1022C5-06D2-4432-9332-6D4933B408F5}"/>
    <cellStyle name="Heading 4 3" xfId="60" xr:uid="{0409A81E-0316-4A1A-9C15-EA7688D8C642}"/>
    <cellStyle name="Height Spacer" xfId="14" xr:uid="{78994694-588A-46C0-8322-1F638D9039DB}"/>
    <cellStyle name="Height Spacer 3" xfId="24" xr:uid="{F04A4332-CA6D-4F6B-9E56-CA432679F2ED}"/>
    <cellStyle name="Height Spacer 4" xfId="20" xr:uid="{919070CD-C49C-468E-8CD3-B53F07447721}"/>
    <cellStyle name="Height Spacer 4 2" xfId="58" xr:uid="{6E209A83-7BAB-4ADC-A26A-592CFFB05F40}"/>
    <cellStyle name="Height Spacer 6" xfId="31" xr:uid="{B14AC3F0-C6BE-41A7-BC94-45B28D6FA9EF}"/>
    <cellStyle name="Hyperlink" xfId="4" builtinId="8"/>
    <cellStyle name="Hyperlink 2" xfId="10" xr:uid="{15410F2A-751D-4724-82EF-028D69E3C30E}"/>
    <cellStyle name="Hyperlink 2 7" xfId="75" xr:uid="{5E6DA26F-349D-4114-BD82-9BFED59A25F6}"/>
    <cellStyle name="Hyperlink 3" xfId="13" xr:uid="{BF1D16E6-6D3B-4BC8-BFEC-B5E0F2D17110}"/>
    <cellStyle name="Hyperlink 4 3" xfId="56" xr:uid="{17C2F4D1-FB4C-4FB6-B85A-F59A36446E66}"/>
    <cellStyle name="Narrative" xfId="16" xr:uid="{71352CB4-FCD3-41FF-9163-41FC2342EBC1}"/>
    <cellStyle name="Normal" xfId="0" builtinId="0"/>
    <cellStyle name="Normal 10 2 2 2 2" xfId="43" xr:uid="{452B7613-AC13-40B7-998E-5657B2A371FC}"/>
    <cellStyle name="Normal 10 2 2 2 2 5" xfId="73" xr:uid="{613CB8D8-5B79-42F0-92F8-60D1598C1BE5}"/>
    <cellStyle name="Normal 10 2 2 3 2" xfId="38" xr:uid="{A8F83DEF-3C8F-445B-91BB-7D05A881220B}"/>
    <cellStyle name="Normal 10 2 2 3 2 3" xfId="70" xr:uid="{FE00ED99-AC28-485B-89EB-C2B10DA0E174}"/>
    <cellStyle name="Normal 10 2 2 3 2 5" xfId="74" xr:uid="{591DB0A8-3462-4CA5-A135-C220B69A52D4}"/>
    <cellStyle name="Normal 10 2 2 6" xfId="37" xr:uid="{B6906BED-68B9-414A-A906-854EBF2480C6}"/>
    <cellStyle name="Normal 10 2 2 6 4" xfId="77" xr:uid="{590558DD-2609-416F-BCDB-F3E8F62D1483}"/>
    <cellStyle name="Normal 14" xfId="71" xr:uid="{A3082F69-E5F1-46F4-93B5-A39BC00D0341}"/>
    <cellStyle name="Normal 15" xfId="36" xr:uid="{A583C882-AA5C-4E0D-9BFA-B3589D6CF358}"/>
    <cellStyle name="Normal 173" xfId="9" xr:uid="{50F834B4-802A-4FA2-B256-77AC618CF625}"/>
    <cellStyle name="Normal 173 2" xfId="34" xr:uid="{8EE6BCF4-D9FD-440C-9C22-ABF3706FDE0E}"/>
    <cellStyle name="Normal 173 3" xfId="41" xr:uid="{5891B526-07A4-4EB0-A361-8E372C8C3A30}"/>
    <cellStyle name="Normal 173 3 3" xfId="76" xr:uid="{C8BA1CDD-1805-48A7-AB97-C492D3B875D2}"/>
    <cellStyle name="Normal 185" xfId="69" xr:uid="{6AF9C1D9-4895-4946-BAF6-5368B7E0B198}"/>
    <cellStyle name="Normal 191" xfId="72" xr:uid="{B898EFCB-76F1-42DC-AFDF-229E01A6DF27}"/>
    <cellStyle name="Normal 2" xfId="1" xr:uid="{78C0DBF6-8D3E-4B3A-A942-4D64300749F9}"/>
    <cellStyle name="Normal 2 10" xfId="51" xr:uid="{10843300-B0A2-4402-9D73-22B1EAF20901}"/>
    <cellStyle name="Normal 2 2" xfId="80" xr:uid="{FE44CA85-A7D3-4357-8C15-B7312C330B57}"/>
    <cellStyle name="Normal 2 3" xfId="33" xr:uid="{5C32084F-D1ED-4457-9BB5-2C32F3ED9A26}"/>
    <cellStyle name="Normal 3" xfId="39" xr:uid="{2FEC831B-FBBE-4B95-985D-2CD61F19698C}"/>
    <cellStyle name="Normal 4" xfId="79" xr:uid="{5832EEE1-9F82-4A9E-8AF4-A5C198390501}"/>
    <cellStyle name="Normal 4 2" xfId="8" xr:uid="{6F1F2FAF-F198-447E-9534-22A5ADFF6CEF}"/>
    <cellStyle name="Number - retain format" xfId="22" xr:uid="{7119F983-BFBC-4D9D-B8DF-9AD46498D41F}"/>
    <cellStyle name="Numbers - current year" xfId="90" xr:uid="{7D44E372-C7B7-4F50-9DF4-6A86AD29F0D5}"/>
    <cellStyle name="Percent" xfId="3" builtinId="5"/>
    <cellStyle name="Percent 2" xfId="66" xr:uid="{26C16270-8EE6-4EA2-9894-F43593B29061}"/>
    <cellStyle name="Percent 30" xfId="59" xr:uid="{271E64C8-236C-47FC-8CF0-CB8F2B28465B}"/>
    <cellStyle name="Style 1" xfId="27" xr:uid="{EB684B8E-3B98-42AA-AFC2-01FD4EC0FD07}"/>
    <cellStyle name="Table (Normal)" xfId="89" xr:uid="{C0C9F7E1-87B0-4103-B746-C22778DC934D}"/>
    <cellStyle name="Table Text" xfId="7" xr:uid="{7D2C879B-6893-4D69-B2C6-356AA2D44272}"/>
    <cellStyle name="Table Text Bold" xfId="6" xr:uid="{8C26F8C1-7363-496A-9D06-131FFA6122F9}"/>
    <cellStyle name="Table-Chart Heading" xfId="18" xr:uid="{6A99ED4E-D1B7-4E4F-8AC3-8AD47F9C7E02}"/>
    <cellStyle name="Table-Chart Heading 2" xfId="15" xr:uid="{24C3C7DC-C932-4B15-8950-42D5DB0F6FF0}"/>
    <cellStyle name="Table-Chart Heading 3" xfId="19" xr:uid="{40C3419B-16C7-4409-9EBA-B466A0DA0471}"/>
    <cellStyle name="Title" xfId="83" builtinId="15"/>
    <cellStyle name="Title 2 2" xfId="28" xr:uid="{B5E4E08A-3952-40D3-A2A7-67C475FF7097}"/>
    <cellStyle name="Total 2" xfId="68" xr:uid="{07CA3F13-5C8C-4EB1-9A85-E2531F33387B}"/>
    <cellStyle name="Total 2 5" xfId="57" xr:uid="{5606DF4E-4C8A-43BC-9D7C-148201B25E00}"/>
  </cellStyles>
  <dxfs count="0"/>
  <tableStyles count="0" defaultTableStyle="TableStyleMedium2" defaultPivotStyle="PivotStyleLight16"/>
  <colors>
    <mruColors>
      <color rgb="FF18249C"/>
      <color rgb="FFD9D9D9"/>
      <color rgb="FFE8EAFC"/>
      <color rgb="FFF2F2F2"/>
      <color rgb="FF000000"/>
      <color rgb="FFFFFFFF"/>
      <color rgb="FFCDCDCD"/>
      <color rgb="FFF25454"/>
      <color rgb="FFED0D05"/>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Stakeholder Engagement'!A1"/><Relationship Id="rId2" Type="http://schemas.openxmlformats.org/officeDocument/2006/relationships/hyperlink" Target="#Contents!A1"/><Relationship Id="rId1" Type="http://schemas.openxmlformats.org/officeDocument/2006/relationships/image" Target="../media/image10.jpeg"/><Relationship Id="rId4" Type="http://schemas.openxmlformats.org/officeDocument/2006/relationships/hyperlink" Target="#People!A1"/></Relationships>
</file>

<file path=xl/drawings/_rels/drawing11.xml.rels><?xml version="1.0" encoding="UTF-8" standalone="yes"?>
<Relationships xmlns="http://schemas.openxmlformats.org/package/2006/relationships"><Relationship Id="rId3" Type="http://schemas.openxmlformats.org/officeDocument/2006/relationships/hyperlink" Target="#Safety!A1"/><Relationship Id="rId2" Type="http://schemas.openxmlformats.org/officeDocument/2006/relationships/hyperlink" Target="#Contents!A1"/><Relationship Id="rId1" Type="http://schemas.openxmlformats.org/officeDocument/2006/relationships/image" Target="../media/image11.jpeg"/><Relationship Id="rId4" Type="http://schemas.openxmlformats.org/officeDocument/2006/relationships/hyperlink" Target="#'Community &amp; Indigenous Peoples'!A1"/></Relationships>
</file>

<file path=xl/drawings/_rels/drawing12.xml.rels><?xml version="1.0" encoding="UTF-8" standalone="yes"?>
<Relationships xmlns="http://schemas.openxmlformats.org/package/2006/relationships"><Relationship Id="rId3" Type="http://schemas.openxmlformats.org/officeDocument/2006/relationships/hyperlink" Target="#People!A1"/><Relationship Id="rId2" Type="http://schemas.openxmlformats.org/officeDocument/2006/relationships/hyperlink" Target="#Contents!A1"/><Relationship Id="rId1" Type="http://schemas.openxmlformats.org/officeDocument/2006/relationships/image" Target="../media/image12.jpeg"/><Relationship Id="rId4" Type="http://schemas.openxmlformats.org/officeDocument/2006/relationships/hyperlink" Target="#Governance!A1"/></Relationships>
</file>

<file path=xl/drawings/_rels/drawing13.xml.rels><?xml version="1.0" encoding="UTF-8" standalone="yes"?>
<Relationships xmlns="http://schemas.openxmlformats.org/package/2006/relationships"><Relationship Id="rId3" Type="http://schemas.openxmlformats.org/officeDocument/2006/relationships/hyperlink" Target="#'Community &amp; Indigenous Peoples'!A1"/><Relationship Id="rId2" Type="http://schemas.openxmlformats.org/officeDocument/2006/relationships/hyperlink" Target="#Contents!A1"/><Relationship Id="rId1" Type="http://schemas.openxmlformats.org/officeDocument/2006/relationships/image" Target="../media/image13.jpeg"/><Relationship Id="rId4" Type="http://schemas.openxmlformats.org/officeDocument/2006/relationships/hyperlink" Target="#'Ethics &amp; Business conduct'!A1"/></Relationships>
</file>

<file path=xl/drawings/_rels/drawing14.xml.rels><?xml version="1.0" encoding="UTF-8" standalone="yes"?>
<Relationships xmlns="http://schemas.openxmlformats.org/package/2006/relationships"><Relationship Id="rId3" Type="http://schemas.openxmlformats.org/officeDocument/2006/relationships/hyperlink" Target="#Governance!A1"/><Relationship Id="rId2" Type="http://schemas.openxmlformats.org/officeDocument/2006/relationships/hyperlink" Target="#Contents!A1"/><Relationship Id="rId1" Type="http://schemas.openxmlformats.org/officeDocument/2006/relationships/image" Target="../media/image14.jpeg"/><Relationship Id="rId4" Type="http://schemas.openxmlformats.org/officeDocument/2006/relationships/hyperlink" Target="#'Additional Disclosures'!A1"/></Relationships>
</file>

<file path=xl/drawings/_rels/drawing15.xml.rels><?xml version="1.0" encoding="UTF-8" standalone="yes"?>
<Relationships xmlns="http://schemas.openxmlformats.org/package/2006/relationships"><Relationship Id="rId3" Type="http://schemas.openxmlformats.org/officeDocument/2006/relationships/hyperlink" Target="#'Ethics &amp; Business conduct'!A1"/><Relationship Id="rId2" Type="http://schemas.openxmlformats.org/officeDocument/2006/relationships/hyperlink" Target="#Contents!A1"/><Relationship Id="rId1" Type="http://schemas.openxmlformats.org/officeDocument/2006/relationships/image" Target="../media/image15.jpeg"/><Relationship Id="rId4" Type="http://schemas.openxmlformats.org/officeDocument/2006/relationships/hyperlink" Target="#'Transition Pathway'!A1"/></Relationships>
</file>

<file path=xl/drawings/_rels/drawing16.xml.rels><?xml version="1.0" encoding="UTF-8" standalone="yes"?>
<Relationships xmlns="http://schemas.openxmlformats.org/package/2006/relationships"><Relationship Id="rId3" Type="http://schemas.openxmlformats.org/officeDocument/2006/relationships/hyperlink" Target="#SASB!A1"/><Relationship Id="rId2" Type="http://schemas.openxmlformats.org/officeDocument/2006/relationships/hyperlink" Target="#Contents!A1"/><Relationship Id="rId1" Type="http://schemas.openxmlformats.org/officeDocument/2006/relationships/image" Target="../media/image16.jpeg"/><Relationship Id="rId4" Type="http://schemas.openxmlformats.org/officeDocument/2006/relationships/hyperlink" Target="#'GRI Index'!A1"/></Relationships>
</file>

<file path=xl/drawings/_rels/drawing17.xml.rels><?xml version="1.0" encoding="UTF-8" standalone="yes"?>
<Relationships xmlns="http://schemas.openxmlformats.org/package/2006/relationships"><Relationship Id="rId3" Type="http://schemas.openxmlformats.org/officeDocument/2006/relationships/hyperlink" Target="#'AASB Index'!A1"/><Relationship Id="rId2" Type="http://schemas.openxmlformats.org/officeDocument/2006/relationships/hyperlink" Target="#Contents!A1"/><Relationship Id="rId1" Type="http://schemas.openxmlformats.org/officeDocument/2006/relationships/image" Target="../media/image17.jpeg"/><Relationship Id="rId4" Type="http://schemas.openxmlformats.org/officeDocument/2006/relationships/hyperlink" Target="#'UN SDG Progress'!A1"/></Relationships>
</file>

<file path=xl/drawings/_rels/drawing18.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jpeg"/><Relationship Id="rId3" Type="http://schemas.openxmlformats.org/officeDocument/2006/relationships/hyperlink" Target="#'GRI Index'!A1"/><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jpeg"/><Relationship Id="rId2" Type="http://schemas.openxmlformats.org/officeDocument/2006/relationships/hyperlink" Target="#Contents!A1"/><Relationship Id="rId16" Type="http://schemas.openxmlformats.org/officeDocument/2006/relationships/image" Target="../media/image30.jpeg"/><Relationship Id="rId1" Type="http://schemas.openxmlformats.org/officeDocument/2006/relationships/image" Target="../media/image18.jpe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5" Type="http://schemas.openxmlformats.org/officeDocument/2006/relationships/image" Target="../media/image29.png"/><Relationship Id="rId10" Type="http://schemas.openxmlformats.org/officeDocument/2006/relationships/image" Target="../media/image24.png"/><Relationship Id="rId4" Type="http://schemas.openxmlformats.org/officeDocument/2006/relationships/hyperlink" Target="http://[s0l2];/#'2025 Progress'!A1" TargetMode="External"/><Relationship Id="rId9" Type="http://schemas.openxmlformats.org/officeDocument/2006/relationships/image" Target="../media/image23.png"/><Relationship Id="rId14" Type="http://schemas.openxmlformats.org/officeDocument/2006/relationships/image" Target="../media/image28.jpeg"/></Relationships>
</file>

<file path=xl/drawings/_rels/drawing19.xml.rels><?xml version="1.0" encoding="UTF-8" standalone="yes"?>
<Relationships xmlns="http://schemas.openxmlformats.org/package/2006/relationships"><Relationship Id="rId3" Type="http://schemas.openxmlformats.org/officeDocument/2006/relationships/hyperlink" Target="http://[s1l1];/#'UN SDG Progress'!A1" TargetMode="External"/><Relationship Id="rId2" Type="http://schemas.openxmlformats.org/officeDocument/2006/relationships/hyperlink" Target="#Contents!A1"/><Relationship Id="rId1" Type="http://schemas.openxmlformats.org/officeDocument/2006/relationships/image" Target="../media/image32.jpeg"/><Relationship Id="rId4" Type="http://schemas.openxmlformats.org/officeDocument/2006/relationships/hyperlink" Target="http://[s1l2];/#'Approach to Sustainability'!A1"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ontents!A1"/><Relationship Id="rId1" Type="http://schemas.openxmlformats.org/officeDocument/2006/relationships/image" Target="../media/image2.jpeg"/><Relationship Id="rId4" Type="http://schemas.openxmlformats.org/officeDocument/2006/relationships/hyperlink" Target="#Definitions!A1"/></Relationships>
</file>

<file path=xl/drawings/_rels/drawing20.xml.rels><?xml version="1.0" encoding="UTF-8" standalone="yes"?>
<Relationships xmlns="http://schemas.openxmlformats.org/package/2006/relationships"><Relationship Id="rId3" Type="http://schemas.openxmlformats.org/officeDocument/2006/relationships/hyperlink" Target="http://[s2l1];/#'2025 Progress'!A1" TargetMode="External"/><Relationship Id="rId2" Type="http://schemas.openxmlformats.org/officeDocument/2006/relationships/hyperlink" Target="#Contents!A1"/><Relationship Id="rId1" Type="http://schemas.openxmlformats.org/officeDocument/2006/relationships/image" Target="../media/image33.jpeg"/><Relationship Id="rId4" Type="http://schemas.openxmlformats.org/officeDocument/2006/relationships/image" Target="../media/image34.png"/></Relationships>
</file>

<file path=xl/drawings/_rels/drawing3.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ontents!A1"/><Relationship Id="rId1" Type="http://schemas.openxmlformats.org/officeDocument/2006/relationships/image" Target="../media/image3.jpeg"/><Relationship Id="rId4" Type="http://schemas.openxmlformats.org/officeDocument/2006/relationships/hyperlink" Target="#Definitions!A1"/></Relationships>
</file>

<file path=xl/drawings/_rels/drawing4.xml.rels><?xml version="1.0" encoding="UTF-8" standalone="yes"?>
<Relationships xmlns="http://schemas.openxmlformats.org/package/2006/relationships"><Relationship Id="rId3" Type="http://schemas.openxmlformats.org/officeDocument/2006/relationships/hyperlink" Target="#Environment!A1"/><Relationship Id="rId2" Type="http://schemas.openxmlformats.org/officeDocument/2006/relationships/hyperlink" Target="#Contents!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hyperlink" Target="#Definitions!A1"/><Relationship Id="rId2" Type="http://schemas.openxmlformats.org/officeDocument/2006/relationships/hyperlink" Target="#Contents!A1"/><Relationship Id="rId1" Type="http://schemas.openxmlformats.org/officeDocument/2006/relationships/image" Target="../media/image5.jpeg"/><Relationship Id="rId4" Type="http://schemas.openxmlformats.org/officeDocument/2006/relationships/hyperlink" Target="#' Energy &amp; GHG Emissions'!A1"/></Relationships>
</file>

<file path=xl/drawings/_rels/drawing6.xml.rels><?xml version="1.0" encoding="UTF-8" standalone="yes"?>
<Relationships xmlns="http://schemas.openxmlformats.org/package/2006/relationships"><Relationship Id="rId3" Type="http://schemas.openxmlformats.org/officeDocument/2006/relationships/hyperlink" Target="#Environment!A1"/><Relationship Id="rId2" Type="http://schemas.openxmlformats.org/officeDocument/2006/relationships/hyperlink" Target="#Contents!A1"/><Relationship Id="rId1" Type="http://schemas.openxmlformats.org/officeDocument/2006/relationships/image" Target="../media/image6.jpeg"/><Relationship Id="rId4" Type="http://schemas.openxmlformats.org/officeDocument/2006/relationships/hyperlink" Target="#'Water, Waste &amp; Air Emissions'!A1"/></Relationships>
</file>

<file path=xl/drawings/_rels/drawing7.xml.rels><?xml version="1.0" encoding="UTF-8" standalone="yes"?>
<Relationships xmlns="http://schemas.openxmlformats.org/package/2006/relationships"><Relationship Id="rId3" Type="http://schemas.openxmlformats.org/officeDocument/2006/relationships/hyperlink" Target="#Environment!A1"/><Relationship Id="rId2" Type="http://schemas.openxmlformats.org/officeDocument/2006/relationships/hyperlink" Target="#Contents!A1"/><Relationship Id="rId1" Type="http://schemas.openxmlformats.org/officeDocument/2006/relationships/image" Target="../media/image7.jpeg"/><Relationship Id="rId4" Type="http://schemas.openxmlformats.org/officeDocument/2006/relationships/hyperlink" Target="#Social!A1"/></Relationships>
</file>

<file path=xl/drawings/_rels/drawing8.xml.rels><?xml version="1.0" encoding="UTF-8" standalone="yes"?>
<Relationships xmlns="http://schemas.openxmlformats.org/package/2006/relationships"><Relationship Id="rId3" Type="http://schemas.openxmlformats.org/officeDocument/2006/relationships/hyperlink" Target="#'Water, Waste &amp; Air Emissions'!A1"/><Relationship Id="rId2" Type="http://schemas.openxmlformats.org/officeDocument/2006/relationships/hyperlink" Target="#Contents!A1"/><Relationship Id="rId1" Type="http://schemas.openxmlformats.org/officeDocument/2006/relationships/image" Target="../media/image8.jpeg"/><Relationship Id="rId4" Type="http://schemas.openxmlformats.org/officeDocument/2006/relationships/hyperlink" Target="#'Stakeholder Engagement'!A1"/></Relationships>
</file>

<file path=xl/drawings/_rels/drawing9.xml.rels><?xml version="1.0" encoding="UTF-8" standalone="yes"?>
<Relationships xmlns="http://schemas.openxmlformats.org/package/2006/relationships"><Relationship Id="rId3" Type="http://schemas.openxmlformats.org/officeDocument/2006/relationships/hyperlink" Target="#Environment!A1"/><Relationship Id="rId2" Type="http://schemas.openxmlformats.org/officeDocument/2006/relationships/hyperlink" Target="#Contents!A1"/><Relationship Id="rId1" Type="http://schemas.openxmlformats.org/officeDocument/2006/relationships/image" Target="../media/image9.jpeg"/><Relationship Id="rId5" Type="http://schemas.openxmlformats.org/officeDocument/2006/relationships/hyperlink" Target="#Safety!A1"/><Relationship Id="rId4" Type="http://schemas.openxmlformats.org/officeDocument/2006/relationships/hyperlink" Target="#Social!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9760581</xdr:colOff>
      <xdr:row>33</xdr:row>
      <xdr:rowOff>161793</xdr:rowOff>
    </xdr:to>
    <xdr:pic>
      <xdr:nvPicPr>
        <xdr:cNvPr id="3" name="Picture 2">
          <a:extLst>
            <a:ext uri="{FF2B5EF4-FFF2-40B4-BE49-F238E27FC236}">
              <a16:creationId xmlns:a16="http://schemas.microsoft.com/office/drawing/2014/main" id="{2E0CA6DE-96D1-A18C-257F-C79F29BAE0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 r="-44"/>
        <a:stretch>
          <a:fillRect/>
        </a:stretch>
      </xdr:blipFill>
      <xdr:spPr>
        <a:xfrm>
          <a:off x="0" y="0"/>
          <a:ext cx="9936000" cy="69515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7</xdr:col>
      <xdr:colOff>1651000</xdr:colOff>
      <xdr:row>1</xdr:row>
      <xdr:rowOff>500</xdr:rowOff>
    </xdr:to>
    <xdr:pic>
      <xdr:nvPicPr>
        <xdr:cNvPr id="2" name="Picture 1">
          <a:extLst>
            <a:ext uri="{FF2B5EF4-FFF2-40B4-BE49-F238E27FC236}">
              <a16:creationId xmlns:a16="http://schemas.microsoft.com/office/drawing/2014/main" id="{5911A10F-293E-4C54-A308-937FA868B039}"/>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 r="-22"/>
        <a:stretch>
          <a:fillRect/>
        </a:stretch>
      </xdr:blipFill>
      <xdr:spPr>
        <a:xfrm>
          <a:off x="1083167" y="0"/>
          <a:ext cx="10061083" cy="1069417"/>
        </a:xfrm>
        <a:prstGeom prst="rect">
          <a:avLst/>
        </a:prstGeom>
      </xdr:spPr>
    </xdr:pic>
    <xdr:clientData/>
  </xdr:twoCellAnchor>
  <xdr:twoCellAnchor editAs="absolute">
    <xdr:from>
      <xdr:col>7</xdr:col>
      <xdr:colOff>360677</xdr:colOff>
      <xdr:row>0</xdr:row>
      <xdr:rowOff>392906</xdr:rowOff>
    </xdr:from>
    <xdr:to>
      <xdr:col>7</xdr:col>
      <xdr:colOff>664906</xdr:colOff>
      <xdr:row>0</xdr:row>
      <xdr:rowOff>716906</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1A657B5-720D-4A7D-AEB0-DC2220D47413}"/>
            </a:ext>
          </a:extLst>
        </xdr:cNvPr>
        <xdr:cNvSpPr/>
      </xdr:nvSpPr>
      <xdr:spPr>
        <a:xfrm>
          <a:off x="9618625" y="389731"/>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7</xdr:col>
      <xdr:colOff>865855</xdr:colOff>
      <xdr:row>0</xdr:row>
      <xdr:rowOff>390525</xdr:rowOff>
    </xdr:from>
    <xdr:to>
      <xdr:col>7</xdr:col>
      <xdr:colOff>1150680</xdr:colOff>
      <xdr:row>0</xdr:row>
      <xdr:rowOff>714525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9A9A296-BE83-4758-876C-4B8BEF680E2B}"/>
            </a:ext>
          </a:extLst>
        </xdr:cNvPr>
        <xdr:cNvSpPr/>
      </xdr:nvSpPr>
      <xdr:spPr>
        <a:xfrm>
          <a:off x="10121333" y="387350"/>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7</xdr:col>
      <xdr:colOff>1246061</xdr:colOff>
      <xdr:row>0</xdr:row>
      <xdr:rowOff>381000</xdr:rowOff>
    </xdr:from>
    <xdr:to>
      <xdr:col>7</xdr:col>
      <xdr:colOff>1498061</xdr:colOff>
      <xdr:row>0</xdr:row>
      <xdr:rowOff>705000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91053B0B-275B-415E-A18D-0F6B85FB892A}"/>
            </a:ext>
          </a:extLst>
        </xdr:cNvPr>
        <xdr:cNvSpPr/>
      </xdr:nvSpPr>
      <xdr:spPr>
        <a:xfrm>
          <a:off x="10501539" y="381000"/>
          <a:ext cx="2615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10</xdr:col>
      <xdr:colOff>225027</xdr:colOff>
      <xdr:row>1</xdr:row>
      <xdr:rowOff>500</xdr:rowOff>
    </xdr:to>
    <xdr:pic>
      <xdr:nvPicPr>
        <xdr:cNvPr id="5" name="Picture 4">
          <a:extLst>
            <a:ext uri="{FF2B5EF4-FFF2-40B4-BE49-F238E27FC236}">
              <a16:creationId xmlns:a16="http://schemas.microsoft.com/office/drawing/2014/main" id="{9757A163-E0E5-4417-80AE-030747AD048C}"/>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 r="-16"/>
        <a:stretch>
          <a:fillRect/>
        </a:stretch>
      </xdr:blipFill>
      <xdr:spPr>
        <a:xfrm>
          <a:off x="1062000" y="0"/>
          <a:ext cx="9936000" cy="1080000"/>
        </a:xfrm>
        <a:prstGeom prst="rect">
          <a:avLst/>
        </a:prstGeom>
      </xdr:spPr>
    </xdr:pic>
    <xdr:clientData/>
  </xdr:twoCellAnchor>
  <xdr:twoCellAnchor editAs="absolute">
    <xdr:from>
      <xdr:col>8</xdr:col>
      <xdr:colOff>802019</xdr:colOff>
      <xdr:row>0</xdr:row>
      <xdr:rowOff>399256</xdr:rowOff>
    </xdr:from>
    <xdr:to>
      <xdr:col>9</xdr:col>
      <xdr:colOff>124253</xdr:colOff>
      <xdr:row>0</xdr:row>
      <xdr:rowOff>723256</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EEDB0C7F-A41E-4797-905A-5E60130285AE}"/>
            </a:ext>
          </a:extLst>
        </xdr:cNvPr>
        <xdr:cNvSpPr/>
      </xdr:nvSpPr>
      <xdr:spPr>
        <a:xfrm>
          <a:off x="9628150" y="399256"/>
          <a:ext cx="295408"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9</xdr:col>
      <xdr:colOff>336315</xdr:colOff>
      <xdr:row>0</xdr:row>
      <xdr:rowOff>396875</xdr:rowOff>
    </xdr:from>
    <xdr:to>
      <xdr:col>9</xdr:col>
      <xdr:colOff>621140</xdr:colOff>
      <xdr:row>0</xdr:row>
      <xdr:rowOff>720875</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C1306000-1B6F-4053-BFB2-B9AA47329755}"/>
            </a:ext>
          </a:extLst>
        </xdr:cNvPr>
        <xdr:cNvSpPr/>
      </xdr:nvSpPr>
      <xdr:spPr>
        <a:xfrm>
          <a:off x="10135620" y="396875"/>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9</xdr:col>
      <xdr:colOff>716521</xdr:colOff>
      <xdr:row>0</xdr:row>
      <xdr:rowOff>396875</xdr:rowOff>
    </xdr:from>
    <xdr:to>
      <xdr:col>10</xdr:col>
      <xdr:colOff>16020</xdr:colOff>
      <xdr:row>0</xdr:row>
      <xdr:rowOff>720875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F65B6DB7-E151-4D5A-8482-4563A92E7C6A}"/>
            </a:ext>
          </a:extLst>
        </xdr:cNvPr>
        <xdr:cNvSpPr/>
      </xdr:nvSpPr>
      <xdr:spPr>
        <a:xfrm>
          <a:off x="10515826" y="390525"/>
          <a:ext cx="255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8</xdr:col>
      <xdr:colOff>1651</xdr:colOff>
      <xdr:row>1</xdr:row>
      <xdr:rowOff>500</xdr:rowOff>
    </xdr:to>
    <xdr:pic>
      <xdr:nvPicPr>
        <xdr:cNvPr id="5" name="Picture 4">
          <a:extLst>
            <a:ext uri="{FF2B5EF4-FFF2-40B4-BE49-F238E27FC236}">
              <a16:creationId xmlns:a16="http://schemas.microsoft.com/office/drawing/2014/main" id="{52598592-B495-405F-9BF0-3C8B0A0FEA39}"/>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 r="-52"/>
        <a:stretch>
          <a:fillRect/>
        </a:stretch>
      </xdr:blipFill>
      <xdr:spPr>
        <a:xfrm>
          <a:off x="1062000" y="0"/>
          <a:ext cx="9943143" cy="1080000"/>
        </a:xfrm>
        <a:prstGeom prst="rect">
          <a:avLst/>
        </a:prstGeom>
      </xdr:spPr>
    </xdr:pic>
    <xdr:clientData/>
  </xdr:twoCellAnchor>
  <xdr:twoCellAnchor editAs="absolute">
    <xdr:from>
      <xdr:col>6</xdr:col>
      <xdr:colOff>546062</xdr:colOff>
      <xdr:row>0</xdr:row>
      <xdr:rowOff>397668</xdr:rowOff>
    </xdr:from>
    <xdr:to>
      <xdr:col>6</xdr:col>
      <xdr:colOff>849408</xdr:colOff>
      <xdr:row>0</xdr:row>
      <xdr:rowOff>721668</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D32CE782-B59E-4732-AEE4-79AF2006311B}"/>
            </a:ext>
          </a:extLst>
        </xdr:cNvPr>
        <xdr:cNvSpPr/>
      </xdr:nvSpPr>
      <xdr:spPr>
        <a:xfrm>
          <a:off x="9618625" y="397668"/>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1048770</xdr:colOff>
      <xdr:row>0</xdr:row>
      <xdr:rowOff>388937</xdr:rowOff>
    </xdr:from>
    <xdr:to>
      <xdr:col>6</xdr:col>
      <xdr:colOff>1333595</xdr:colOff>
      <xdr:row>0</xdr:row>
      <xdr:rowOff>712937</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E363205F-4316-4CF7-AE30-E13CA326D33E}"/>
            </a:ext>
          </a:extLst>
        </xdr:cNvPr>
        <xdr:cNvSpPr/>
      </xdr:nvSpPr>
      <xdr:spPr>
        <a:xfrm>
          <a:off x="10121333" y="395287"/>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1428976</xdr:colOff>
      <xdr:row>0</xdr:row>
      <xdr:rowOff>388937</xdr:rowOff>
    </xdr:from>
    <xdr:to>
      <xdr:col>7</xdr:col>
      <xdr:colOff>7751</xdr:colOff>
      <xdr:row>0</xdr:row>
      <xdr:rowOff>712937</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D5CCA8F2-22CE-4FDA-B8F9-AB04027FF058}"/>
            </a:ext>
          </a:extLst>
        </xdr:cNvPr>
        <xdr:cNvSpPr/>
      </xdr:nvSpPr>
      <xdr:spPr>
        <a:xfrm>
          <a:off x="10501539" y="388937"/>
          <a:ext cx="2615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4</xdr:col>
      <xdr:colOff>1740757</xdr:colOff>
      <xdr:row>1</xdr:row>
      <xdr:rowOff>500</xdr:rowOff>
    </xdr:to>
    <xdr:pic>
      <xdr:nvPicPr>
        <xdr:cNvPr id="4" name="Picture 3">
          <a:extLst>
            <a:ext uri="{FF2B5EF4-FFF2-40B4-BE49-F238E27FC236}">
              <a16:creationId xmlns:a16="http://schemas.microsoft.com/office/drawing/2014/main" id="{3B4317FB-145C-0981-B165-1D86E96D4527}"/>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9936000" cy="1080000"/>
        </a:xfrm>
        <a:prstGeom prst="rect">
          <a:avLst/>
        </a:prstGeom>
      </xdr:spPr>
    </xdr:pic>
    <xdr:clientData/>
  </xdr:twoCellAnchor>
  <xdr:twoCellAnchor editAs="absolute">
    <xdr:from>
      <xdr:col>4</xdr:col>
      <xdr:colOff>151304</xdr:colOff>
      <xdr:row>0</xdr:row>
      <xdr:rowOff>408781</xdr:rowOff>
    </xdr:from>
    <xdr:to>
      <xdr:col>4</xdr:col>
      <xdr:colOff>454650</xdr:colOff>
      <xdr:row>0</xdr:row>
      <xdr:rowOff>732781</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7750584C-93BC-4D51-A8F9-2610EFBE5433}"/>
            </a:ext>
          </a:extLst>
        </xdr:cNvPr>
        <xdr:cNvSpPr/>
      </xdr:nvSpPr>
      <xdr:spPr>
        <a:xfrm>
          <a:off x="9618625" y="405606"/>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657187</xdr:colOff>
      <xdr:row>0</xdr:row>
      <xdr:rowOff>406400</xdr:rowOff>
    </xdr:from>
    <xdr:to>
      <xdr:col>4</xdr:col>
      <xdr:colOff>942012</xdr:colOff>
      <xdr:row>0</xdr:row>
      <xdr:rowOff>730400</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37E46B69-889C-4433-AD17-9A7B263996A6}"/>
            </a:ext>
          </a:extLst>
        </xdr:cNvPr>
        <xdr:cNvSpPr/>
      </xdr:nvSpPr>
      <xdr:spPr>
        <a:xfrm>
          <a:off x="10121333" y="403225"/>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1037393</xdr:colOff>
      <xdr:row>0</xdr:row>
      <xdr:rowOff>396875</xdr:rowOff>
    </xdr:from>
    <xdr:to>
      <xdr:col>4</xdr:col>
      <xdr:colOff>1549743</xdr:colOff>
      <xdr:row>0</xdr:row>
      <xdr:rowOff>720875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D488964F-BD85-4169-9D6C-1DB51E83E829}"/>
            </a:ext>
          </a:extLst>
        </xdr:cNvPr>
        <xdr:cNvSpPr/>
      </xdr:nvSpPr>
      <xdr:spPr>
        <a:xfrm>
          <a:off x="10501539" y="396875"/>
          <a:ext cx="2615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172999</xdr:colOff>
      <xdr:row>0</xdr:row>
      <xdr:rowOff>0</xdr:rowOff>
    </xdr:from>
    <xdr:to>
      <xdr:col>7</xdr:col>
      <xdr:colOff>237924</xdr:colOff>
      <xdr:row>1</xdr:row>
      <xdr:rowOff>500</xdr:rowOff>
    </xdr:to>
    <xdr:pic>
      <xdr:nvPicPr>
        <xdr:cNvPr id="5" name="Picture 4">
          <a:extLst>
            <a:ext uri="{FF2B5EF4-FFF2-40B4-BE49-F238E27FC236}">
              <a16:creationId xmlns:a16="http://schemas.microsoft.com/office/drawing/2014/main" id="{E249F545-2857-4407-912D-60C0A9093F24}"/>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 r="-16"/>
        <a:stretch>
          <a:fillRect/>
        </a:stretch>
      </xdr:blipFill>
      <xdr:spPr>
        <a:xfrm>
          <a:off x="1061999" y="0"/>
          <a:ext cx="9936000" cy="1080000"/>
        </a:xfrm>
        <a:prstGeom prst="rect">
          <a:avLst/>
        </a:prstGeom>
      </xdr:spPr>
    </xdr:pic>
    <xdr:clientData/>
  </xdr:twoCellAnchor>
  <xdr:twoCellAnchor editAs="absolute">
    <xdr:from>
      <xdr:col>6</xdr:col>
      <xdr:colOff>141250</xdr:colOff>
      <xdr:row>0</xdr:row>
      <xdr:rowOff>411956</xdr:rowOff>
    </xdr:from>
    <xdr:to>
      <xdr:col>6</xdr:col>
      <xdr:colOff>438246</xdr:colOff>
      <xdr:row>0</xdr:row>
      <xdr:rowOff>735956</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16D1F503-2769-465E-85E7-6C0C459A2D6A}"/>
            </a:ext>
          </a:extLst>
        </xdr:cNvPr>
        <xdr:cNvSpPr/>
      </xdr:nvSpPr>
      <xdr:spPr>
        <a:xfrm>
          <a:off x="9626563" y="405606"/>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637608</xdr:colOff>
      <xdr:row>0</xdr:row>
      <xdr:rowOff>409575</xdr:rowOff>
    </xdr:from>
    <xdr:to>
      <xdr:col>6</xdr:col>
      <xdr:colOff>922433</xdr:colOff>
      <xdr:row>0</xdr:row>
      <xdr:rowOff>733575</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EC3C02B5-11AB-4812-93E3-5873F58845DA}"/>
            </a:ext>
          </a:extLst>
        </xdr:cNvPr>
        <xdr:cNvSpPr/>
      </xdr:nvSpPr>
      <xdr:spPr>
        <a:xfrm>
          <a:off x="10129271" y="403225"/>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1017814</xdr:colOff>
      <xdr:row>0</xdr:row>
      <xdr:rowOff>396875</xdr:rowOff>
    </xdr:from>
    <xdr:to>
      <xdr:col>7</xdr:col>
      <xdr:colOff>7752</xdr:colOff>
      <xdr:row>0</xdr:row>
      <xdr:rowOff>720875</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F84BCDCD-497C-48CE-B6C7-644A0C5F5447}"/>
            </a:ext>
          </a:extLst>
        </xdr:cNvPr>
        <xdr:cNvSpPr/>
      </xdr:nvSpPr>
      <xdr:spPr>
        <a:xfrm>
          <a:off x="10509477" y="396875"/>
          <a:ext cx="2615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895349</xdr:colOff>
      <xdr:row>0</xdr:row>
      <xdr:rowOff>0</xdr:rowOff>
    </xdr:from>
    <xdr:to>
      <xdr:col>3</xdr:col>
      <xdr:colOff>2084916</xdr:colOff>
      <xdr:row>0</xdr:row>
      <xdr:rowOff>1066800</xdr:rowOff>
    </xdr:to>
    <xdr:pic>
      <xdr:nvPicPr>
        <xdr:cNvPr id="6" name="Picture 2">
          <a:extLst>
            <a:ext uri="{FF2B5EF4-FFF2-40B4-BE49-F238E27FC236}">
              <a16:creationId xmlns:a16="http://schemas.microsoft.com/office/drawing/2014/main" id="{DE192606-606C-4C08-AE6D-AC6A88FA3102}"/>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 r="-26"/>
        <a:stretch>
          <a:fillRect/>
        </a:stretch>
      </xdr:blipFill>
      <xdr:spPr>
        <a:xfrm>
          <a:off x="895349" y="0"/>
          <a:ext cx="8841317" cy="1066800"/>
        </a:xfrm>
        <a:prstGeom prst="rect">
          <a:avLst/>
        </a:prstGeom>
      </xdr:spPr>
    </xdr:pic>
    <xdr:clientData/>
  </xdr:twoCellAnchor>
  <xdr:twoCellAnchor editAs="absolute">
    <xdr:from>
      <xdr:col>3</xdr:col>
      <xdr:colOff>2141500</xdr:colOff>
      <xdr:row>0</xdr:row>
      <xdr:rowOff>425902</xdr:rowOff>
    </xdr:from>
    <xdr:to>
      <xdr:col>4</xdr:col>
      <xdr:colOff>10413</xdr:colOff>
      <xdr:row>0</xdr:row>
      <xdr:rowOff>749902</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C0A3A896-3CA0-4DDF-B0BC-0EF0D5466D16}"/>
            </a:ext>
          </a:extLst>
        </xdr:cNvPr>
        <xdr:cNvSpPr/>
      </xdr:nvSpPr>
      <xdr:spPr>
        <a:xfrm>
          <a:off x="9618625" y="425902"/>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492</xdr:colOff>
      <xdr:row>0</xdr:row>
      <xdr:rowOff>420346</xdr:rowOff>
    </xdr:from>
    <xdr:to>
      <xdr:col>4</xdr:col>
      <xdr:colOff>1417</xdr:colOff>
      <xdr:row>0</xdr:row>
      <xdr:rowOff>744346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CBF35F2-025E-407A-85F1-A3CFDA37CE53}"/>
            </a:ext>
          </a:extLst>
        </xdr:cNvPr>
        <xdr:cNvSpPr/>
      </xdr:nvSpPr>
      <xdr:spPr>
        <a:xfrm>
          <a:off x="10121333" y="420346"/>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2141764</xdr:colOff>
      <xdr:row>0</xdr:row>
      <xdr:rowOff>407646</xdr:rowOff>
    </xdr:from>
    <xdr:to>
      <xdr:col>4</xdr:col>
      <xdr:colOff>12514</xdr:colOff>
      <xdr:row>0</xdr:row>
      <xdr:rowOff>731646</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EA3623D6-4D3C-4D64-8B78-09C8C456C536}"/>
            </a:ext>
          </a:extLst>
        </xdr:cNvPr>
        <xdr:cNvSpPr/>
      </xdr:nvSpPr>
      <xdr:spPr>
        <a:xfrm>
          <a:off x="10501539" y="407646"/>
          <a:ext cx="2615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8</xdr:col>
      <xdr:colOff>1917</xdr:colOff>
      <xdr:row>1</xdr:row>
      <xdr:rowOff>500</xdr:rowOff>
    </xdr:to>
    <xdr:pic>
      <xdr:nvPicPr>
        <xdr:cNvPr id="2" name="Picture 1">
          <a:extLst>
            <a:ext uri="{FF2B5EF4-FFF2-40B4-BE49-F238E27FC236}">
              <a16:creationId xmlns:a16="http://schemas.microsoft.com/office/drawing/2014/main" id="{2A8352E6-508D-4177-A81F-C55E18A86780}"/>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9936000" cy="1080000"/>
        </a:xfrm>
        <a:prstGeom prst="rect">
          <a:avLst/>
        </a:prstGeom>
      </xdr:spPr>
    </xdr:pic>
    <xdr:clientData/>
  </xdr:twoCellAnchor>
  <xdr:twoCellAnchor editAs="absolute">
    <xdr:from>
      <xdr:col>6</xdr:col>
      <xdr:colOff>458750</xdr:colOff>
      <xdr:row>0</xdr:row>
      <xdr:rowOff>416718</xdr:rowOff>
    </xdr:from>
    <xdr:to>
      <xdr:col>6</xdr:col>
      <xdr:colOff>758921</xdr:colOff>
      <xdr:row>0</xdr:row>
      <xdr:rowOff>740718</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1596440-AABE-4A35-94E6-16E2E7361C02}"/>
            </a:ext>
          </a:extLst>
        </xdr:cNvPr>
        <xdr:cNvSpPr/>
      </xdr:nvSpPr>
      <xdr:spPr>
        <a:xfrm>
          <a:off x="9626563" y="413543"/>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964633</xdr:colOff>
      <xdr:row>0</xdr:row>
      <xdr:rowOff>417512</xdr:rowOff>
    </xdr:from>
    <xdr:to>
      <xdr:col>6</xdr:col>
      <xdr:colOff>1249458</xdr:colOff>
      <xdr:row>0</xdr:row>
      <xdr:rowOff>735162</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D07D9E4C-CFB1-488E-8FC6-149B70B342BE}"/>
            </a:ext>
          </a:extLst>
        </xdr:cNvPr>
        <xdr:cNvSpPr/>
      </xdr:nvSpPr>
      <xdr:spPr>
        <a:xfrm>
          <a:off x="10126096" y="411162"/>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1344839</xdr:colOff>
      <xdr:row>0</xdr:row>
      <xdr:rowOff>417512</xdr:rowOff>
    </xdr:from>
    <xdr:to>
      <xdr:col>7</xdr:col>
      <xdr:colOff>12514</xdr:colOff>
      <xdr:row>0</xdr:row>
      <xdr:rowOff>735162</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6986607-3762-4B6C-88CB-47F4129F907D}"/>
            </a:ext>
          </a:extLst>
        </xdr:cNvPr>
        <xdr:cNvSpPr/>
      </xdr:nvSpPr>
      <xdr:spPr>
        <a:xfrm>
          <a:off x="10506302" y="404812"/>
          <a:ext cx="2615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172997</xdr:colOff>
      <xdr:row>0</xdr:row>
      <xdr:rowOff>0</xdr:rowOff>
    </xdr:from>
    <xdr:to>
      <xdr:col>6</xdr:col>
      <xdr:colOff>217814</xdr:colOff>
      <xdr:row>1</xdr:row>
      <xdr:rowOff>500</xdr:rowOff>
    </xdr:to>
    <xdr:pic>
      <xdr:nvPicPr>
        <xdr:cNvPr id="3" name="Picture 2">
          <a:extLst>
            <a:ext uri="{FF2B5EF4-FFF2-40B4-BE49-F238E27FC236}">
              <a16:creationId xmlns:a16="http://schemas.microsoft.com/office/drawing/2014/main" id="{492A6568-3755-449B-9346-F414ABD00E37}"/>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 r="15"/>
        <a:stretch>
          <a:fillRect/>
        </a:stretch>
      </xdr:blipFill>
      <xdr:spPr>
        <a:xfrm>
          <a:off x="1061997" y="0"/>
          <a:ext cx="9936000" cy="1080000"/>
        </a:xfrm>
        <a:prstGeom prst="rect">
          <a:avLst/>
        </a:prstGeom>
      </xdr:spPr>
    </xdr:pic>
    <xdr:clientData/>
  </xdr:twoCellAnchor>
  <xdr:twoCellAnchor editAs="absolute">
    <xdr:from>
      <xdr:col>5</xdr:col>
      <xdr:colOff>217449</xdr:colOff>
      <xdr:row>0</xdr:row>
      <xdr:rowOff>410368</xdr:rowOff>
    </xdr:from>
    <xdr:to>
      <xdr:col>5</xdr:col>
      <xdr:colOff>520795</xdr:colOff>
      <xdr:row>0</xdr:row>
      <xdr:rowOff>734368</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83AC464E-6EEA-4906-A7F7-B5837E92D6C5}"/>
            </a:ext>
          </a:extLst>
        </xdr:cNvPr>
        <xdr:cNvSpPr/>
      </xdr:nvSpPr>
      <xdr:spPr>
        <a:xfrm>
          <a:off x="9610687" y="413543"/>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5</xdr:col>
      <xdr:colOff>723332</xdr:colOff>
      <xdr:row>0</xdr:row>
      <xdr:rowOff>407987</xdr:rowOff>
    </xdr:from>
    <xdr:to>
      <xdr:col>5</xdr:col>
      <xdr:colOff>1008157</xdr:colOff>
      <xdr:row>0</xdr:row>
      <xdr:rowOff>731987</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A60F99F-AB5D-4D25-9FC8-713BB083D5FC}"/>
            </a:ext>
          </a:extLst>
        </xdr:cNvPr>
        <xdr:cNvSpPr/>
      </xdr:nvSpPr>
      <xdr:spPr>
        <a:xfrm>
          <a:off x="10113395" y="411162"/>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5</xdr:col>
      <xdr:colOff>1106713</xdr:colOff>
      <xdr:row>0</xdr:row>
      <xdr:rowOff>407987</xdr:rowOff>
    </xdr:from>
    <xdr:to>
      <xdr:col>5</xdr:col>
      <xdr:colOff>1361888</xdr:colOff>
      <xdr:row>0</xdr:row>
      <xdr:rowOff>731987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FA5EBB65-17A6-4650-BDF4-33DD292374C8}"/>
            </a:ext>
          </a:extLst>
        </xdr:cNvPr>
        <xdr:cNvSpPr/>
      </xdr:nvSpPr>
      <xdr:spPr>
        <a:xfrm>
          <a:off x="10496776" y="404812"/>
          <a:ext cx="252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172999</xdr:colOff>
      <xdr:row>0</xdr:row>
      <xdr:rowOff>0</xdr:rowOff>
    </xdr:from>
    <xdr:to>
      <xdr:col>8</xdr:col>
      <xdr:colOff>162782</xdr:colOff>
      <xdr:row>1</xdr:row>
      <xdr:rowOff>500</xdr:rowOff>
    </xdr:to>
    <xdr:pic>
      <xdr:nvPicPr>
        <xdr:cNvPr id="16" name="Picture 15">
          <a:extLst>
            <a:ext uri="{FF2B5EF4-FFF2-40B4-BE49-F238E27FC236}">
              <a16:creationId xmlns:a16="http://schemas.microsoft.com/office/drawing/2014/main" id="{935C8DC2-29C6-45E0-A890-9763BAC0E212}"/>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 r="-16"/>
        <a:stretch>
          <a:fillRect/>
        </a:stretch>
      </xdr:blipFill>
      <xdr:spPr>
        <a:xfrm>
          <a:off x="1058824" y="0"/>
          <a:ext cx="9916950" cy="1076825"/>
        </a:xfrm>
        <a:prstGeom prst="rect">
          <a:avLst/>
        </a:prstGeom>
      </xdr:spPr>
    </xdr:pic>
    <xdr:clientData/>
  </xdr:twoCellAnchor>
  <xdr:twoCellAnchor editAs="absolute">
    <xdr:from>
      <xdr:col>7</xdr:col>
      <xdr:colOff>107384</xdr:colOff>
      <xdr:row>0</xdr:row>
      <xdr:rowOff>407193</xdr:rowOff>
    </xdr:from>
    <xdr:to>
      <xdr:col>7</xdr:col>
      <xdr:colOff>401205</xdr:colOff>
      <xdr:row>0</xdr:row>
      <xdr:rowOff>731193</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E2C5CB90-C860-4ADB-9464-016BE05023EB}"/>
            </a:ext>
          </a:extLst>
        </xdr:cNvPr>
        <xdr:cNvSpPr/>
      </xdr:nvSpPr>
      <xdr:spPr>
        <a:xfrm>
          <a:off x="9599575" y="410368"/>
          <a:ext cx="293821"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7</xdr:col>
      <xdr:colOff>606917</xdr:colOff>
      <xdr:row>0</xdr:row>
      <xdr:rowOff>411162</xdr:rowOff>
    </xdr:from>
    <xdr:to>
      <xdr:col>7</xdr:col>
      <xdr:colOff>885392</xdr:colOff>
      <xdr:row>0</xdr:row>
      <xdr:rowOff>735162</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53C7A1D9-171A-4B96-B7D6-6DBCA260E0F9}"/>
            </a:ext>
          </a:extLst>
        </xdr:cNvPr>
        <xdr:cNvSpPr/>
      </xdr:nvSpPr>
      <xdr:spPr>
        <a:xfrm>
          <a:off x="10105458" y="407987"/>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7</xdr:col>
      <xdr:colOff>980773</xdr:colOff>
      <xdr:row>0</xdr:row>
      <xdr:rowOff>411162</xdr:rowOff>
    </xdr:from>
    <xdr:to>
      <xdr:col>7</xdr:col>
      <xdr:colOff>1248648</xdr:colOff>
      <xdr:row>0</xdr:row>
      <xdr:rowOff>735162</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733E95C4-7B2E-40FC-BA27-E3BE03E54AF9}"/>
            </a:ext>
          </a:extLst>
        </xdr:cNvPr>
        <xdr:cNvSpPr/>
      </xdr:nvSpPr>
      <xdr:spPr>
        <a:xfrm>
          <a:off x="10485664" y="407987"/>
          <a:ext cx="248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1076022</xdr:colOff>
      <xdr:row>0</xdr:row>
      <xdr:rowOff>411162</xdr:rowOff>
    </xdr:from>
    <xdr:to>
      <xdr:col>7</xdr:col>
      <xdr:colOff>1139522</xdr:colOff>
      <xdr:row>0</xdr:row>
      <xdr:rowOff>513754</xdr:rowOff>
    </xdr:to>
    <xdr:sp macro="" textlink="">
      <xdr:nvSpPr>
        <xdr:cNvPr id="20" name="TextBox 19">
          <a:extLst>
            <a:ext uri="{FF2B5EF4-FFF2-40B4-BE49-F238E27FC236}">
              <a16:creationId xmlns:a16="http://schemas.microsoft.com/office/drawing/2014/main" id="{D063D109-D4FA-43E1-A6EA-FEC8E6D9177E}"/>
            </a:ext>
          </a:extLst>
        </xdr:cNvPr>
        <xdr:cNvSpPr txBox="1"/>
      </xdr:nvSpPr>
      <xdr:spPr>
        <a:xfrm>
          <a:off x="10489897" y="407987"/>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X0A2H</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331BAFE0-C580-4108-9BE5-4FC7FE59B97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editAs="oneCell">
    <xdr:from>
      <xdr:col>2</xdr:col>
      <xdr:colOff>1259416</xdr:colOff>
      <xdr:row>3</xdr:row>
      <xdr:rowOff>170393</xdr:rowOff>
    </xdr:from>
    <xdr:to>
      <xdr:col>3</xdr:col>
      <xdr:colOff>554833</xdr:colOff>
      <xdr:row>4</xdr:row>
      <xdr:rowOff>350576</xdr:rowOff>
    </xdr:to>
    <xdr:pic>
      <xdr:nvPicPr>
        <xdr:cNvPr id="25" name="Picture 24" descr="Resources | Joint SDG Fund">
          <a:extLst>
            <a:ext uri="{FF2B5EF4-FFF2-40B4-BE49-F238E27FC236}">
              <a16:creationId xmlns:a16="http://schemas.microsoft.com/office/drawing/2014/main" id="{1AA94CC3-DD2D-4F41-B0E5-2DBC47A0C01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28333" y="1757893"/>
          <a:ext cx="576000" cy="55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1248833</xdr:colOff>
      <xdr:row>6</xdr:row>
      <xdr:rowOff>229658</xdr:rowOff>
    </xdr:from>
    <xdr:to>
      <xdr:col>3</xdr:col>
      <xdr:colOff>553775</xdr:colOff>
      <xdr:row>6</xdr:row>
      <xdr:rowOff>808833</xdr:rowOff>
    </xdr:to>
    <xdr:pic>
      <xdr:nvPicPr>
        <xdr:cNvPr id="26" name="Picture 25" descr="Communications materials - United Nations Sustainable Development">
          <a:extLst>
            <a:ext uri="{FF2B5EF4-FFF2-40B4-BE49-F238E27FC236}">
              <a16:creationId xmlns:a16="http://schemas.microsoft.com/office/drawing/2014/main" id="{17425AB5-9664-4060-A7DA-E861CCBC514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17750" y="2737908"/>
          <a:ext cx="585525" cy="58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1269999</xdr:colOff>
      <xdr:row>7</xdr:row>
      <xdr:rowOff>123825</xdr:rowOff>
    </xdr:from>
    <xdr:to>
      <xdr:col>3</xdr:col>
      <xdr:colOff>562241</xdr:colOff>
      <xdr:row>8</xdr:row>
      <xdr:rowOff>275433</xdr:rowOff>
    </xdr:to>
    <xdr:pic>
      <xdr:nvPicPr>
        <xdr:cNvPr id="27" name="Picture 26">
          <a:extLst>
            <a:ext uri="{FF2B5EF4-FFF2-40B4-BE49-F238E27FC236}">
              <a16:creationId xmlns:a16="http://schemas.microsoft.com/office/drawing/2014/main" id="{55BE56FC-E32D-4C57-8D84-8EBE40044CB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38916" y="3806825"/>
          <a:ext cx="569650" cy="58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xdr:colOff>
      <xdr:row>9</xdr:row>
      <xdr:rowOff>211667</xdr:rowOff>
    </xdr:from>
    <xdr:to>
      <xdr:col>3</xdr:col>
      <xdr:colOff>589758</xdr:colOff>
      <xdr:row>9</xdr:row>
      <xdr:rowOff>790842</xdr:rowOff>
    </xdr:to>
    <xdr:pic>
      <xdr:nvPicPr>
        <xdr:cNvPr id="28" name="Picture 27" descr="Sustainable Development Goals | NSW State of the Environment">
          <a:extLst>
            <a:ext uri="{FF2B5EF4-FFF2-40B4-BE49-F238E27FC236}">
              <a16:creationId xmlns:a16="http://schemas.microsoft.com/office/drawing/2014/main" id="{567295DA-F37A-B450-E5B8-F0BFAE1AEA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60083" y="4709584"/>
          <a:ext cx="579175" cy="57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1277408</xdr:colOff>
      <xdr:row>10</xdr:row>
      <xdr:rowOff>346076</xdr:rowOff>
    </xdr:from>
    <xdr:to>
      <xdr:col>3</xdr:col>
      <xdr:colOff>582350</xdr:colOff>
      <xdr:row>11</xdr:row>
      <xdr:rowOff>564359</xdr:rowOff>
    </xdr:to>
    <xdr:pic>
      <xdr:nvPicPr>
        <xdr:cNvPr id="29" name="Picture 28" descr="Sustainable Development Goals | NSW State of the Environment">
          <a:extLst>
            <a:ext uri="{FF2B5EF4-FFF2-40B4-BE49-F238E27FC236}">
              <a16:creationId xmlns:a16="http://schemas.microsoft.com/office/drawing/2014/main" id="{59968573-AF99-6491-0D9D-3130B181A98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46325" y="5849409"/>
          <a:ext cx="582350" cy="59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49742</xdr:colOff>
      <xdr:row>13</xdr:row>
      <xdr:rowOff>45509</xdr:rowOff>
    </xdr:from>
    <xdr:to>
      <xdr:col>3</xdr:col>
      <xdr:colOff>635267</xdr:colOff>
      <xdr:row>13</xdr:row>
      <xdr:rowOff>621509</xdr:rowOff>
    </xdr:to>
    <xdr:pic>
      <xdr:nvPicPr>
        <xdr:cNvPr id="30" name="Picture 29" descr="Communications materials - United Nations Sustainable Development">
          <a:extLst>
            <a:ext uri="{FF2B5EF4-FFF2-40B4-BE49-F238E27FC236}">
              <a16:creationId xmlns:a16="http://schemas.microsoft.com/office/drawing/2014/main" id="{F355BD0A-6408-4AE8-5321-3346E024AFC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399242" y="6924676"/>
          <a:ext cx="582350" cy="57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28576</xdr:colOff>
      <xdr:row>14</xdr:row>
      <xdr:rowOff>470957</xdr:rowOff>
    </xdr:from>
    <xdr:to>
      <xdr:col>3</xdr:col>
      <xdr:colOff>620451</xdr:colOff>
      <xdr:row>15</xdr:row>
      <xdr:rowOff>238391</xdr:rowOff>
    </xdr:to>
    <xdr:pic>
      <xdr:nvPicPr>
        <xdr:cNvPr id="31" name="Picture 30" descr="Communications materials - United Nations Sustainable Development">
          <a:extLst>
            <a:ext uri="{FF2B5EF4-FFF2-40B4-BE49-F238E27FC236}">
              <a16:creationId xmlns:a16="http://schemas.microsoft.com/office/drawing/2014/main" id="{7334644A-C57F-3A13-C4F9-9F507FE2F04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78076" y="7985124"/>
          <a:ext cx="585525" cy="57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xdr:colOff>
      <xdr:row>16</xdr:row>
      <xdr:rowOff>307975</xdr:rowOff>
    </xdr:from>
    <xdr:to>
      <xdr:col>3</xdr:col>
      <xdr:colOff>592933</xdr:colOff>
      <xdr:row>17</xdr:row>
      <xdr:rowOff>160075</xdr:rowOff>
    </xdr:to>
    <xdr:pic>
      <xdr:nvPicPr>
        <xdr:cNvPr id="32" name="Picture 31" descr="Sustainable Development Goals | NSW State of the Environment">
          <a:extLst>
            <a:ext uri="{FF2B5EF4-FFF2-40B4-BE49-F238E27FC236}">
              <a16:creationId xmlns:a16="http://schemas.microsoft.com/office/drawing/2014/main" id="{3FE9CD86-BA14-7811-13C8-9F8A17F489F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60083" y="9441392"/>
          <a:ext cx="582350" cy="58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xdr:colOff>
      <xdr:row>18</xdr:row>
      <xdr:rowOff>197908</xdr:rowOff>
    </xdr:from>
    <xdr:to>
      <xdr:col>3</xdr:col>
      <xdr:colOff>592933</xdr:colOff>
      <xdr:row>19</xdr:row>
      <xdr:rowOff>220400</xdr:rowOff>
    </xdr:to>
    <xdr:pic>
      <xdr:nvPicPr>
        <xdr:cNvPr id="33" name="Picture 32" descr="United Nations Sustainable Development Goals Icons | Ateneo de Manila  University">
          <a:extLst>
            <a:ext uri="{FF2B5EF4-FFF2-40B4-BE49-F238E27FC236}">
              <a16:creationId xmlns:a16="http://schemas.microsoft.com/office/drawing/2014/main" id="{6736D454-A752-B7B9-D09E-AB2BD87169E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60083" y="10643658"/>
          <a:ext cx="582350" cy="57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20</xdr:row>
      <xdr:rowOff>16933</xdr:rowOff>
    </xdr:from>
    <xdr:to>
      <xdr:col>3</xdr:col>
      <xdr:colOff>582350</xdr:colOff>
      <xdr:row>20</xdr:row>
      <xdr:rowOff>583408</xdr:rowOff>
    </xdr:to>
    <xdr:pic>
      <xdr:nvPicPr>
        <xdr:cNvPr id="34" name="Picture 33" descr="United Nations Sustainable Development Goals Icons | Ateneo de Manila  University">
          <a:extLst>
            <a:ext uri="{FF2B5EF4-FFF2-40B4-BE49-F238E27FC236}">
              <a16:creationId xmlns:a16="http://schemas.microsoft.com/office/drawing/2014/main" id="{515C1ACB-C46E-8BE9-973D-D33AF78C995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49500" y="11563350"/>
          <a:ext cx="579175" cy="56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17992</xdr:colOff>
      <xdr:row>21</xdr:row>
      <xdr:rowOff>237067</xdr:rowOff>
    </xdr:from>
    <xdr:to>
      <xdr:col>3</xdr:col>
      <xdr:colOff>600342</xdr:colOff>
      <xdr:row>22</xdr:row>
      <xdr:rowOff>265909</xdr:rowOff>
    </xdr:to>
    <xdr:pic>
      <xdr:nvPicPr>
        <xdr:cNvPr id="35" name="Picture 34" descr="Communications materials - United Nations Sustainable Development">
          <a:extLst>
            <a:ext uri="{FF2B5EF4-FFF2-40B4-BE49-F238E27FC236}">
              <a16:creationId xmlns:a16="http://schemas.microsoft.com/office/drawing/2014/main" id="{56ECAD81-9A75-C7D1-A23E-7EF8F65F7D4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67492" y="12429067"/>
          <a:ext cx="582350" cy="57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17991</xdr:colOff>
      <xdr:row>23</xdr:row>
      <xdr:rowOff>87841</xdr:rowOff>
    </xdr:from>
    <xdr:to>
      <xdr:col>3</xdr:col>
      <xdr:colOff>597166</xdr:colOff>
      <xdr:row>23</xdr:row>
      <xdr:rowOff>663841</xdr:rowOff>
    </xdr:to>
    <xdr:pic>
      <xdr:nvPicPr>
        <xdr:cNvPr id="36" name="Picture 35" descr="United Nations Sustainable Development Goals Icons | Ateneo de Manila  University">
          <a:extLst>
            <a:ext uri="{FF2B5EF4-FFF2-40B4-BE49-F238E27FC236}">
              <a16:creationId xmlns:a16="http://schemas.microsoft.com/office/drawing/2014/main" id="{350D996D-D930-DF0E-2B93-93228266521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67491" y="13560424"/>
          <a:ext cx="582350" cy="57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28575</xdr:colOff>
      <xdr:row>24</xdr:row>
      <xdr:rowOff>52916</xdr:rowOff>
    </xdr:from>
    <xdr:to>
      <xdr:col>3</xdr:col>
      <xdr:colOff>610925</xdr:colOff>
      <xdr:row>24</xdr:row>
      <xdr:rowOff>635266</xdr:rowOff>
    </xdr:to>
    <xdr:pic>
      <xdr:nvPicPr>
        <xdr:cNvPr id="37" name="Picture 36" descr="Sustainable Development Goals (SDGs) logos">
          <a:extLst>
            <a:ext uri="{FF2B5EF4-FFF2-40B4-BE49-F238E27FC236}">
              <a16:creationId xmlns:a16="http://schemas.microsoft.com/office/drawing/2014/main" id="{86789449-DA8A-BB15-8315-F06BBEC537F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78075" y="14255749"/>
          <a:ext cx="582350" cy="58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173000</xdr:colOff>
      <xdr:row>0</xdr:row>
      <xdr:rowOff>0</xdr:rowOff>
    </xdr:from>
    <xdr:to>
      <xdr:col>4</xdr:col>
      <xdr:colOff>245333</xdr:colOff>
      <xdr:row>1</xdr:row>
      <xdr:rowOff>500</xdr:rowOff>
    </xdr:to>
    <xdr:pic>
      <xdr:nvPicPr>
        <xdr:cNvPr id="3" name="Picture 2">
          <a:extLst>
            <a:ext uri="{FF2B5EF4-FFF2-40B4-BE49-F238E27FC236}">
              <a16:creationId xmlns:a16="http://schemas.microsoft.com/office/drawing/2014/main" id="{6F58ADD7-F142-9415-45E9-6F8D62E8AAAA}"/>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11650500" cy="1080000"/>
        </a:xfrm>
        <a:prstGeom prst="rect">
          <a:avLst/>
        </a:prstGeom>
      </xdr:spPr>
    </xdr:pic>
    <xdr:clientData/>
  </xdr:twoCellAnchor>
  <xdr:twoCellAnchor editAs="absolute">
    <xdr:from>
      <xdr:col>3</xdr:col>
      <xdr:colOff>5432386</xdr:colOff>
      <xdr:row>0</xdr:row>
      <xdr:rowOff>410369</xdr:rowOff>
    </xdr:from>
    <xdr:to>
      <xdr:col>3</xdr:col>
      <xdr:colOff>5735732</xdr:colOff>
      <xdr:row>0</xdr:row>
      <xdr:rowOff>734369</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AD334C3B-4E6B-4B5B-8C86-4AAC24C14FEA}"/>
            </a:ext>
          </a:extLst>
        </xdr:cNvPr>
        <xdr:cNvSpPr/>
      </xdr:nvSpPr>
      <xdr:spPr>
        <a:xfrm>
          <a:off x="9610686" y="407194"/>
          <a:ext cx="30334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5931919</xdr:colOff>
      <xdr:row>0</xdr:row>
      <xdr:rowOff>407988</xdr:rowOff>
    </xdr:from>
    <xdr:to>
      <xdr:col>3</xdr:col>
      <xdr:colOff>6216744</xdr:colOff>
      <xdr:row>0</xdr:row>
      <xdr:rowOff>731988</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AFECE7DF-6707-411D-81D6-4DDA3E47812C}"/>
            </a:ext>
          </a:extLst>
        </xdr:cNvPr>
        <xdr:cNvSpPr/>
      </xdr:nvSpPr>
      <xdr:spPr>
        <a:xfrm>
          <a:off x="10113394" y="411163"/>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6312125</xdr:colOff>
      <xdr:row>0</xdr:row>
      <xdr:rowOff>407988</xdr:rowOff>
    </xdr:from>
    <xdr:to>
      <xdr:col>3</xdr:col>
      <xdr:colOff>6573650</xdr:colOff>
      <xdr:row>0</xdr:row>
      <xdr:rowOff>731988</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FF22ED39-7A5D-4448-9802-598FA866394A}"/>
            </a:ext>
          </a:extLst>
        </xdr:cNvPr>
        <xdr:cNvSpPr/>
      </xdr:nvSpPr>
      <xdr:spPr>
        <a:xfrm>
          <a:off x="10493600" y="411163"/>
          <a:ext cx="25835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D3C1282-46BC-BA9F-B6FA-3FF06043BD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173000</xdr:colOff>
      <xdr:row>0</xdr:row>
      <xdr:rowOff>0</xdr:rowOff>
    </xdr:from>
    <xdr:to>
      <xdr:col>5</xdr:col>
      <xdr:colOff>1917</xdr:colOff>
      <xdr:row>1</xdr:row>
      <xdr:rowOff>500</xdr:rowOff>
    </xdr:to>
    <xdr:pic>
      <xdr:nvPicPr>
        <xdr:cNvPr id="8" name="Picture 7">
          <a:extLst>
            <a:ext uri="{FF2B5EF4-FFF2-40B4-BE49-F238E27FC236}">
              <a16:creationId xmlns:a16="http://schemas.microsoft.com/office/drawing/2014/main" id="{DB19922D-FECC-4D6D-9C3A-FB98F73D456D}"/>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9936000" cy="1080000"/>
        </a:xfrm>
        <a:prstGeom prst="rect">
          <a:avLst/>
        </a:prstGeom>
      </xdr:spPr>
    </xdr:pic>
    <xdr:clientData/>
  </xdr:twoCellAnchor>
  <xdr:twoCellAnchor editAs="absolute">
    <xdr:from>
      <xdr:col>2</xdr:col>
      <xdr:colOff>8541808</xdr:colOff>
      <xdr:row>0</xdr:row>
      <xdr:rowOff>392906</xdr:rowOff>
    </xdr:from>
    <xdr:to>
      <xdr:col>3</xdr:col>
      <xdr:colOff>77392</xdr:colOff>
      <xdr:row>0</xdr:row>
      <xdr:rowOff>716906</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180882A-CF82-48F3-B7DA-A0004CBF4652}"/>
            </a:ext>
          </a:extLst>
        </xdr:cNvPr>
        <xdr:cNvSpPr/>
      </xdr:nvSpPr>
      <xdr:spPr>
        <a:xfrm>
          <a:off x="9610725" y="392906"/>
          <a:ext cx="288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295804</xdr:colOff>
      <xdr:row>0</xdr:row>
      <xdr:rowOff>390525</xdr:rowOff>
    </xdr:from>
    <xdr:to>
      <xdr:col>3</xdr:col>
      <xdr:colOff>574279</xdr:colOff>
      <xdr:row>0</xdr:row>
      <xdr:rowOff>714525</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C8BBC6F5-EEE7-4C92-AEB3-36B3B550C711}"/>
            </a:ext>
          </a:extLst>
        </xdr:cNvPr>
        <xdr:cNvSpPr/>
      </xdr:nvSpPr>
      <xdr:spPr>
        <a:xfrm>
          <a:off x="10117137" y="390525"/>
          <a:ext cx="2784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676010</xdr:colOff>
      <xdr:row>0</xdr:row>
      <xdr:rowOff>381000</xdr:rowOff>
    </xdr:from>
    <xdr:to>
      <xdr:col>4</xdr:col>
      <xdr:colOff>7260</xdr:colOff>
      <xdr:row>0</xdr:row>
      <xdr:rowOff>705000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12C94EA3-362D-494E-8034-71FB7DE88219}"/>
            </a:ext>
          </a:extLst>
        </xdr:cNvPr>
        <xdr:cNvSpPr/>
      </xdr:nvSpPr>
      <xdr:spPr>
        <a:xfrm>
          <a:off x="10497343" y="381000"/>
          <a:ext cx="25835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xdr:col>
      <xdr:colOff>172999</xdr:colOff>
      <xdr:row>0</xdr:row>
      <xdr:rowOff>0</xdr:rowOff>
    </xdr:from>
    <xdr:to>
      <xdr:col>4</xdr:col>
      <xdr:colOff>245332</xdr:colOff>
      <xdr:row>1</xdr:row>
      <xdr:rowOff>500</xdr:rowOff>
    </xdr:to>
    <xdr:pic>
      <xdr:nvPicPr>
        <xdr:cNvPr id="2" name="Picture 1">
          <a:extLst>
            <a:ext uri="{FF2B5EF4-FFF2-40B4-BE49-F238E27FC236}">
              <a16:creationId xmlns:a16="http://schemas.microsoft.com/office/drawing/2014/main" id="{8E74C03B-F20A-4521-8890-485C15B05565}"/>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1999" y="0"/>
          <a:ext cx="9936000" cy="1080000"/>
        </a:xfrm>
        <a:prstGeom prst="rect">
          <a:avLst/>
        </a:prstGeom>
      </xdr:spPr>
    </xdr:pic>
    <xdr:clientData/>
  </xdr:twoCellAnchor>
  <xdr:twoCellAnchor editAs="absolute">
    <xdr:from>
      <xdr:col>3</xdr:col>
      <xdr:colOff>5438738</xdr:colOff>
      <xdr:row>0</xdr:row>
      <xdr:rowOff>351631</xdr:rowOff>
    </xdr:from>
    <xdr:to>
      <xdr:col>3</xdr:col>
      <xdr:colOff>5742084</xdr:colOff>
      <xdr:row>0</xdr:row>
      <xdr:rowOff>675631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0DBCF67-FA63-45E3-A8E2-E66D5E3EEC1D}"/>
            </a:ext>
          </a:extLst>
        </xdr:cNvPr>
        <xdr:cNvSpPr/>
      </xdr:nvSpPr>
      <xdr:spPr>
        <a:xfrm>
          <a:off x="9613863" y="357981"/>
          <a:ext cx="2969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5944621</xdr:colOff>
      <xdr:row>0</xdr:row>
      <xdr:rowOff>358775</xdr:rowOff>
    </xdr:from>
    <xdr:to>
      <xdr:col>3</xdr:col>
      <xdr:colOff>6229446</xdr:colOff>
      <xdr:row>0</xdr:row>
      <xdr:rowOff>682775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A00DE3D-4645-469F-81E5-D1B158202709}"/>
            </a:ext>
          </a:extLst>
        </xdr:cNvPr>
        <xdr:cNvSpPr/>
      </xdr:nvSpPr>
      <xdr:spPr>
        <a:xfrm>
          <a:off x="10116571" y="355600"/>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6324827</xdr:colOff>
      <xdr:row>0</xdr:row>
      <xdr:rowOff>358775</xdr:rowOff>
    </xdr:from>
    <xdr:to>
      <xdr:col>4</xdr:col>
      <xdr:colOff>343</xdr:colOff>
      <xdr:row>0</xdr:row>
      <xdr:rowOff>682775</xdr:rowOff>
    </xdr:to>
    <xdr:sp macro="" textlink="">
      <xdr:nvSpPr>
        <xdr:cNvPr id="5" name="Rectangle 4">
          <a:extLst>
            <a:ext uri="{FF2B5EF4-FFF2-40B4-BE49-F238E27FC236}">
              <a16:creationId xmlns:a16="http://schemas.microsoft.com/office/drawing/2014/main" id="{9C767FD4-F82E-4323-98E1-3410671784B8}"/>
            </a:ext>
          </a:extLst>
        </xdr:cNvPr>
        <xdr:cNvSpPr/>
      </xdr:nvSpPr>
      <xdr:spPr>
        <a:xfrm>
          <a:off x="10496777" y="349250"/>
          <a:ext cx="252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2</xdr:col>
      <xdr:colOff>3376082</xdr:colOff>
      <xdr:row>9</xdr:row>
      <xdr:rowOff>6349</xdr:rowOff>
    </xdr:from>
    <xdr:to>
      <xdr:col>3</xdr:col>
      <xdr:colOff>2821517</xdr:colOff>
      <xdr:row>37</xdr:row>
      <xdr:rowOff>141</xdr:rowOff>
    </xdr:to>
    <xdr:pic>
      <xdr:nvPicPr>
        <xdr:cNvPr id="8" name="Picture 5">
          <a:extLst>
            <a:ext uri="{FF2B5EF4-FFF2-40B4-BE49-F238E27FC236}">
              <a16:creationId xmlns:a16="http://schemas.microsoft.com/office/drawing/2014/main" id="{93B12998-B41F-7C48-DE27-FF4B6FD6D640}"/>
            </a:ext>
            <a:ext uri="{147F2762-F138-4A5C-976F-8EAC2B608ADB}">
              <a16:predDERef xmlns:a16="http://schemas.microsoft.com/office/drawing/2014/main" pred="{9C767FD4-F82E-4323-98E1-3410671784B8}"/>
            </a:ext>
          </a:extLst>
        </xdr:cNvPr>
        <xdr:cNvPicPr>
          <a:picLocks noChangeAspect="1"/>
        </xdr:cNvPicPr>
      </xdr:nvPicPr>
      <xdr:blipFill>
        <a:blip xmlns:r="http://schemas.openxmlformats.org/officeDocument/2006/relationships" r:embed="rId4"/>
        <a:stretch>
          <a:fillRect/>
        </a:stretch>
      </xdr:blipFill>
      <xdr:spPr>
        <a:xfrm>
          <a:off x="4444999" y="5319182"/>
          <a:ext cx="6261101" cy="569820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56B15D-90B2-D22F-CA29-474E30B123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173000</xdr:colOff>
      <xdr:row>0</xdr:row>
      <xdr:rowOff>0</xdr:rowOff>
    </xdr:from>
    <xdr:to>
      <xdr:col>5</xdr:col>
      <xdr:colOff>1917</xdr:colOff>
      <xdr:row>1</xdr:row>
      <xdr:rowOff>500</xdr:rowOff>
    </xdr:to>
    <xdr:pic>
      <xdr:nvPicPr>
        <xdr:cNvPr id="2" name="Picture 1">
          <a:extLst>
            <a:ext uri="{FF2B5EF4-FFF2-40B4-BE49-F238E27FC236}">
              <a16:creationId xmlns:a16="http://schemas.microsoft.com/office/drawing/2014/main" id="{ACF966EC-DF66-4EE5-A4F4-A7BFDC4BE02E}"/>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58825" y="0"/>
          <a:ext cx="9934942" cy="1076825"/>
        </a:xfrm>
        <a:prstGeom prst="rect">
          <a:avLst/>
        </a:prstGeom>
      </xdr:spPr>
    </xdr:pic>
    <xdr:clientData/>
  </xdr:twoCellAnchor>
  <xdr:twoCellAnchor editAs="absolute">
    <xdr:from>
      <xdr:col>2</xdr:col>
      <xdr:colOff>8541808</xdr:colOff>
      <xdr:row>0</xdr:row>
      <xdr:rowOff>392906</xdr:rowOff>
    </xdr:from>
    <xdr:to>
      <xdr:col>3</xdr:col>
      <xdr:colOff>77392</xdr:colOff>
      <xdr:row>0</xdr:row>
      <xdr:rowOff>716906</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523334C-2EF3-4EA2-BEA8-3689154FC22D}"/>
            </a:ext>
          </a:extLst>
        </xdr:cNvPr>
        <xdr:cNvSpPr/>
      </xdr:nvSpPr>
      <xdr:spPr>
        <a:xfrm>
          <a:off x="9608608" y="392906"/>
          <a:ext cx="279534"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295804</xdr:colOff>
      <xdr:row>0</xdr:row>
      <xdr:rowOff>390525</xdr:rowOff>
    </xdr:from>
    <xdr:to>
      <xdr:col>3</xdr:col>
      <xdr:colOff>574279</xdr:colOff>
      <xdr:row>0</xdr:row>
      <xdr:rowOff>714525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A875DBA-02A6-41BB-A26E-162C0140E293}"/>
            </a:ext>
          </a:extLst>
        </xdr:cNvPr>
        <xdr:cNvSpPr/>
      </xdr:nvSpPr>
      <xdr:spPr>
        <a:xfrm>
          <a:off x="10106554" y="390525"/>
          <a:ext cx="2784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3</xdr:col>
      <xdr:colOff>676010</xdr:colOff>
      <xdr:row>0</xdr:row>
      <xdr:rowOff>381000</xdr:rowOff>
    </xdr:from>
    <xdr:to>
      <xdr:col>4</xdr:col>
      <xdr:colOff>7260</xdr:colOff>
      <xdr:row>0</xdr:row>
      <xdr:rowOff>705000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88BCB822-D631-4E7B-B3C9-4ED5A68BFCA6}"/>
            </a:ext>
          </a:extLst>
        </xdr:cNvPr>
        <xdr:cNvSpPr/>
      </xdr:nvSpPr>
      <xdr:spPr>
        <a:xfrm>
          <a:off x="10486760" y="381000"/>
          <a:ext cx="255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5</xdr:col>
      <xdr:colOff>171250</xdr:colOff>
      <xdr:row>1</xdr:row>
      <xdr:rowOff>500</xdr:rowOff>
    </xdr:to>
    <xdr:pic>
      <xdr:nvPicPr>
        <xdr:cNvPr id="13" name="Picture 12">
          <a:extLst>
            <a:ext uri="{FF2B5EF4-FFF2-40B4-BE49-F238E27FC236}">
              <a16:creationId xmlns:a16="http://schemas.microsoft.com/office/drawing/2014/main" id="{607E8C3F-2218-477A-A315-41BF0C8B61D0}"/>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9936000" cy="1080000"/>
        </a:xfrm>
        <a:prstGeom prst="rect">
          <a:avLst/>
        </a:prstGeom>
      </xdr:spPr>
    </xdr:pic>
    <xdr:clientData/>
  </xdr:twoCellAnchor>
  <xdr:twoCellAnchor>
    <xdr:from>
      <xdr:col>4</xdr:col>
      <xdr:colOff>6304755</xdr:colOff>
      <xdr:row>0</xdr:row>
      <xdr:rowOff>416719</xdr:rowOff>
    </xdr:from>
    <xdr:to>
      <xdr:col>4</xdr:col>
      <xdr:colOff>6586405</xdr:colOff>
      <xdr:row>0</xdr:row>
      <xdr:rowOff>704719</xdr:rowOff>
    </xdr:to>
    <xdr:sp macro="" textlink="">
      <xdr:nvSpPr>
        <xdr:cNvPr id="2" name="Rectangle 1">
          <a:extLst>
            <a:ext uri="{FF2B5EF4-FFF2-40B4-BE49-F238E27FC236}">
              <a16:creationId xmlns:a16="http://schemas.microsoft.com/office/drawing/2014/main" id="{A9D1AF2C-FDCB-C8E4-BAC3-22D5F3166CA9}"/>
            </a:ext>
          </a:extLst>
        </xdr:cNvPr>
        <xdr:cNvSpPr/>
      </xdr:nvSpPr>
      <xdr:spPr>
        <a:xfrm>
          <a:off x="9614693" y="416719"/>
          <a:ext cx="281650" cy="28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6762749</xdr:colOff>
      <xdr:row>0</xdr:row>
      <xdr:rowOff>411162</xdr:rowOff>
    </xdr:from>
    <xdr:to>
      <xdr:col>4</xdr:col>
      <xdr:colOff>7050749</xdr:colOff>
      <xdr:row>0</xdr:row>
      <xdr:rowOff>699162</xdr:rowOff>
    </xdr:to>
    <xdr:sp macro="" textlink="">
      <xdr:nvSpPr>
        <xdr:cNvPr id="3" name="Rectangle 2">
          <a:extLst>
            <a:ext uri="{FF2B5EF4-FFF2-40B4-BE49-F238E27FC236}">
              <a16:creationId xmlns:a16="http://schemas.microsoft.com/office/drawing/2014/main" id="{DA9FEAEF-9C36-712D-4564-1A674E487F9B}"/>
            </a:ext>
          </a:extLst>
        </xdr:cNvPr>
        <xdr:cNvSpPr/>
      </xdr:nvSpPr>
      <xdr:spPr>
        <a:xfrm>
          <a:off x="10072687" y="411162"/>
          <a:ext cx="288000" cy="28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6286499</xdr:colOff>
      <xdr:row>0</xdr:row>
      <xdr:rowOff>401637</xdr:rowOff>
    </xdr:from>
    <xdr:to>
      <xdr:col>4</xdr:col>
      <xdr:colOff>6574499</xdr:colOff>
      <xdr:row>0</xdr:row>
      <xdr:rowOff>725637</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57D9B20B-85F1-D938-0E12-1251B3FD0361}"/>
            </a:ext>
          </a:extLst>
        </xdr:cNvPr>
        <xdr:cNvSpPr/>
      </xdr:nvSpPr>
      <xdr:spPr>
        <a:xfrm>
          <a:off x="9596437" y="401637"/>
          <a:ext cx="288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6792911</xdr:colOff>
      <xdr:row>0</xdr:row>
      <xdr:rowOff>392906</xdr:rowOff>
    </xdr:from>
    <xdr:to>
      <xdr:col>4</xdr:col>
      <xdr:colOff>7080911</xdr:colOff>
      <xdr:row>0</xdr:row>
      <xdr:rowOff>716906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D777C350-8261-941D-3A56-48BF05F2D75B}"/>
            </a:ext>
          </a:extLst>
        </xdr:cNvPr>
        <xdr:cNvSpPr/>
      </xdr:nvSpPr>
      <xdr:spPr>
        <a:xfrm>
          <a:off x="10102849" y="392906"/>
          <a:ext cx="288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7179467</xdr:colOff>
      <xdr:row>0</xdr:row>
      <xdr:rowOff>389731</xdr:rowOff>
    </xdr:from>
    <xdr:to>
      <xdr:col>4</xdr:col>
      <xdr:colOff>7431467</xdr:colOff>
      <xdr:row>0</xdr:row>
      <xdr:rowOff>713731</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6E9A4D4B-7744-2F75-3E2F-F6F6CD8C7088}"/>
            </a:ext>
          </a:extLst>
        </xdr:cNvPr>
        <xdr:cNvSpPr/>
      </xdr:nvSpPr>
      <xdr:spPr>
        <a:xfrm>
          <a:off x="10489405" y="389731"/>
          <a:ext cx="252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5</xdr:col>
      <xdr:colOff>5091</xdr:colOff>
      <xdr:row>1</xdr:row>
      <xdr:rowOff>500</xdr:rowOff>
    </xdr:to>
    <xdr:pic>
      <xdr:nvPicPr>
        <xdr:cNvPr id="3" name="Picture 2">
          <a:extLst>
            <a:ext uri="{FF2B5EF4-FFF2-40B4-BE49-F238E27FC236}">
              <a16:creationId xmlns:a16="http://schemas.microsoft.com/office/drawing/2014/main" id="{7493C12D-56A3-4E9E-A34C-892864FBE814}"/>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 r="-16"/>
        <a:stretch>
          <a:fillRect/>
        </a:stretch>
      </xdr:blipFill>
      <xdr:spPr>
        <a:xfrm>
          <a:off x="1062000" y="0"/>
          <a:ext cx="9939175" cy="1080000"/>
        </a:xfrm>
        <a:prstGeom prst="rect">
          <a:avLst/>
        </a:prstGeom>
      </xdr:spPr>
    </xdr:pic>
    <xdr:clientData/>
  </xdr:twoCellAnchor>
  <xdr:twoCellAnchor>
    <xdr:from>
      <xdr:col>3</xdr:col>
      <xdr:colOff>6980234</xdr:colOff>
      <xdr:row>0</xdr:row>
      <xdr:rowOff>408345</xdr:rowOff>
    </xdr:from>
    <xdr:to>
      <xdr:col>3</xdr:col>
      <xdr:colOff>7271409</xdr:colOff>
      <xdr:row>0</xdr:row>
      <xdr:rowOff>732345</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A986ABAA-0F99-4956-ACDF-DA697ACD0F54}"/>
            </a:ext>
          </a:extLst>
        </xdr:cNvPr>
        <xdr:cNvSpPr/>
      </xdr:nvSpPr>
      <xdr:spPr>
        <a:xfrm>
          <a:off x="9623422" y="408345"/>
          <a:ext cx="291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7483471</xdr:colOff>
      <xdr:row>0</xdr:row>
      <xdr:rowOff>393264</xdr:rowOff>
    </xdr:from>
    <xdr:to>
      <xdr:col>3</xdr:col>
      <xdr:colOff>7765121</xdr:colOff>
      <xdr:row>0</xdr:row>
      <xdr:rowOff>717264</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3C92FDBF-248C-4545-B855-F6671AB8D995}"/>
            </a:ext>
          </a:extLst>
        </xdr:cNvPr>
        <xdr:cNvSpPr/>
      </xdr:nvSpPr>
      <xdr:spPr>
        <a:xfrm>
          <a:off x="10126659" y="393264"/>
          <a:ext cx="28165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7873202</xdr:colOff>
      <xdr:row>0</xdr:row>
      <xdr:rowOff>390089</xdr:rowOff>
    </xdr:from>
    <xdr:to>
      <xdr:col>4</xdr:col>
      <xdr:colOff>20221</xdr:colOff>
      <xdr:row>0</xdr:row>
      <xdr:rowOff>714089</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AC69312D-8811-4607-B8D1-D59DF79B7432}"/>
            </a:ext>
          </a:extLst>
        </xdr:cNvPr>
        <xdr:cNvSpPr/>
      </xdr:nvSpPr>
      <xdr:spPr>
        <a:xfrm>
          <a:off x="10516390" y="390089"/>
          <a:ext cx="255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6</xdr:col>
      <xdr:colOff>2886317</xdr:colOff>
      <xdr:row>1</xdr:row>
      <xdr:rowOff>500</xdr:rowOff>
    </xdr:to>
    <xdr:pic>
      <xdr:nvPicPr>
        <xdr:cNvPr id="3" name="Picture 2">
          <a:extLst>
            <a:ext uri="{FF2B5EF4-FFF2-40B4-BE49-F238E27FC236}">
              <a16:creationId xmlns:a16="http://schemas.microsoft.com/office/drawing/2014/main" id="{CEEFF3FF-36B5-43CB-BFC9-5548B0EFEF9E}"/>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 r="-16"/>
        <a:stretch>
          <a:fillRect/>
        </a:stretch>
      </xdr:blipFill>
      <xdr:spPr>
        <a:xfrm>
          <a:off x="1062000" y="0"/>
          <a:ext cx="9939175" cy="1080000"/>
        </a:xfrm>
        <a:prstGeom prst="rect">
          <a:avLst/>
        </a:prstGeom>
      </xdr:spPr>
    </xdr:pic>
    <xdr:clientData/>
  </xdr:twoCellAnchor>
  <xdr:twoCellAnchor editAs="absolute">
    <xdr:from>
      <xdr:col>6</xdr:col>
      <xdr:colOff>1505922</xdr:colOff>
      <xdr:row>0</xdr:row>
      <xdr:rowOff>410369</xdr:rowOff>
    </xdr:from>
    <xdr:to>
      <xdr:col>6</xdr:col>
      <xdr:colOff>1802918</xdr:colOff>
      <xdr:row>0</xdr:row>
      <xdr:rowOff>734369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82CDF98C-8374-4575-BAF6-7729A6A12FCC}"/>
            </a:ext>
          </a:extLst>
        </xdr:cNvPr>
        <xdr:cNvSpPr/>
      </xdr:nvSpPr>
      <xdr:spPr>
        <a:xfrm>
          <a:off x="9620251" y="413544"/>
          <a:ext cx="293821"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2008630</xdr:colOff>
      <xdr:row>0</xdr:row>
      <xdr:rowOff>407988</xdr:rowOff>
    </xdr:from>
    <xdr:to>
      <xdr:col>6</xdr:col>
      <xdr:colOff>2293455</xdr:colOff>
      <xdr:row>0</xdr:row>
      <xdr:rowOff>731988</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17B50CE-F4B5-414E-A742-4273E6DBBA85}"/>
            </a:ext>
          </a:extLst>
        </xdr:cNvPr>
        <xdr:cNvSpPr/>
      </xdr:nvSpPr>
      <xdr:spPr>
        <a:xfrm>
          <a:off x="10126134" y="411163"/>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6</xdr:col>
      <xdr:colOff>2388836</xdr:colOff>
      <xdr:row>0</xdr:row>
      <xdr:rowOff>407988</xdr:rowOff>
    </xdr:from>
    <xdr:to>
      <xdr:col>6</xdr:col>
      <xdr:colOff>2647186</xdr:colOff>
      <xdr:row>0</xdr:row>
      <xdr:rowOff>731988</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96E6D96B-A402-479E-B94D-C48B705C2DF4}"/>
            </a:ext>
          </a:extLst>
        </xdr:cNvPr>
        <xdr:cNvSpPr/>
      </xdr:nvSpPr>
      <xdr:spPr>
        <a:xfrm>
          <a:off x="10506340" y="404813"/>
          <a:ext cx="255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173000</xdr:colOff>
      <xdr:row>0</xdr:row>
      <xdr:rowOff>0</xdr:rowOff>
    </xdr:from>
    <xdr:to>
      <xdr:col>8</xdr:col>
      <xdr:colOff>192417</xdr:colOff>
      <xdr:row>1</xdr:row>
      <xdr:rowOff>500</xdr:rowOff>
    </xdr:to>
    <xdr:pic>
      <xdr:nvPicPr>
        <xdr:cNvPr id="3" name="Picture 2">
          <a:extLst>
            <a:ext uri="{FF2B5EF4-FFF2-40B4-BE49-F238E27FC236}">
              <a16:creationId xmlns:a16="http://schemas.microsoft.com/office/drawing/2014/main" id="{08EFECA4-8ECB-4637-B074-14123402154E}"/>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9936000" cy="1080000"/>
        </a:xfrm>
        <a:prstGeom prst="rect">
          <a:avLst/>
        </a:prstGeom>
      </xdr:spPr>
    </xdr:pic>
    <xdr:clientData/>
  </xdr:twoCellAnchor>
  <xdr:twoCellAnchor editAs="absolute">
    <xdr:from>
      <xdr:col>7</xdr:col>
      <xdr:colOff>427000</xdr:colOff>
      <xdr:row>0</xdr:row>
      <xdr:rowOff>400315</xdr:rowOff>
    </xdr:from>
    <xdr:to>
      <xdr:col>7</xdr:col>
      <xdr:colOff>745163</xdr:colOff>
      <xdr:row>0</xdr:row>
      <xdr:rowOff>724315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C03C6FEC-7AC2-4DC4-A8B3-BA734853BD16}"/>
            </a:ext>
          </a:extLst>
        </xdr:cNvPr>
        <xdr:cNvSpPr/>
      </xdr:nvSpPr>
      <xdr:spPr>
        <a:xfrm>
          <a:off x="9634500" y="400315"/>
          <a:ext cx="29064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7</xdr:col>
      <xdr:colOff>960400</xdr:colOff>
      <xdr:row>0</xdr:row>
      <xdr:rowOff>397934</xdr:rowOff>
    </xdr:from>
    <xdr:to>
      <xdr:col>8</xdr:col>
      <xdr:colOff>141384</xdr:colOff>
      <xdr:row>0</xdr:row>
      <xdr:rowOff>721934</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D81CA8B-C153-42D0-B593-F580402EEEE9}"/>
            </a:ext>
          </a:extLst>
        </xdr:cNvPr>
        <xdr:cNvSpPr/>
      </xdr:nvSpPr>
      <xdr:spPr>
        <a:xfrm>
          <a:off x="10146733" y="397934"/>
          <a:ext cx="2753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8</xdr:col>
      <xdr:colOff>239940</xdr:colOff>
      <xdr:row>0</xdr:row>
      <xdr:rowOff>397934</xdr:rowOff>
    </xdr:from>
    <xdr:to>
      <xdr:col>9</xdr:col>
      <xdr:colOff>221006</xdr:colOff>
      <xdr:row>0</xdr:row>
      <xdr:rowOff>721934</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7CAB2FE-346C-4F39-8171-BB018C2BEDC7}"/>
            </a:ext>
          </a:extLst>
        </xdr:cNvPr>
        <xdr:cNvSpPr/>
      </xdr:nvSpPr>
      <xdr:spPr>
        <a:xfrm>
          <a:off x="10526939" y="391584"/>
          <a:ext cx="24565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173000</xdr:colOff>
      <xdr:row>0</xdr:row>
      <xdr:rowOff>0</xdr:rowOff>
    </xdr:from>
    <xdr:to>
      <xdr:col>5</xdr:col>
      <xdr:colOff>1916</xdr:colOff>
      <xdr:row>1</xdr:row>
      <xdr:rowOff>500</xdr:rowOff>
    </xdr:to>
    <xdr:pic>
      <xdr:nvPicPr>
        <xdr:cNvPr id="6" name="Picture 5">
          <a:extLst>
            <a:ext uri="{FF2B5EF4-FFF2-40B4-BE49-F238E27FC236}">
              <a16:creationId xmlns:a16="http://schemas.microsoft.com/office/drawing/2014/main" id="{04E44846-F9A6-FE2C-9530-D6E50DC1C53A}"/>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062000" y="0"/>
          <a:ext cx="9936000" cy="1080000"/>
        </a:xfrm>
        <a:prstGeom prst="rect">
          <a:avLst/>
        </a:prstGeom>
      </xdr:spPr>
    </xdr:pic>
    <xdr:clientData/>
  </xdr:twoCellAnchor>
  <xdr:twoCellAnchor editAs="absolute">
    <xdr:from>
      <xdr:col>3</xdr:col>
      <xdr:colOff>2325650</xdr:colOff>
      <xdr:row>0</xdr:row>
      <xdr:rowOff>397669</xdr:rowOff>
    </xdr:from>
    <xdr:to>
      <xdr:col>4</xdr:col>
      <xdr:colOff>47721</xdr:colOff>
      <xdr:row>0</xdr:row>
      <xdr:rowOff>721669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D46ED064-57A1-4E87-8B70-225A877CE75A}"/>
            </a:ext>
          </a:extLst>
        </xdr:cNvPr>
        <xdr:cNvSpPr/>
      </xdr:nvSpPr>
      <xdr:spPr>
        <a:xfrm>
          <a:off x="9618625" y="397669"/>
          <a:ext cx="287471"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253432</xdr:colOff>
      <xdr:row>0</xdr:row>
      <xdr:rowOff>388938</xdr:rowOff>
    </xdr:from>
    <xdr:to>
      <xdr:col>4</xdr:col>
      <xdr:colOff>518982</xdr:colOff>
      <xdr:row>0</xdr:row>
      <xdr:rowOff>712938</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6918CD5D-87D4-4236-BAD1-0B930A0CA164}"/>
            </a:ext>
          </a:extLst>
        </xdr:cNvPr>
        <xdr:cNvSpPr/>
      </xdr:nvSpPr>
      <xdr:spPr>
        <a:xfrm>
          <a:off x="10111807" y="388938"/>
          <a:ext cx="2592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652689</xdr:colOff>
      <xdr:row>0</xdr:row>
      <xdr:rowOff>388938</xdr:rowOff>
    </xdr:from>
    <xdr:to>
      <xdr:col>4</xdr:col>
      <xdr:colOff>1161334</xdr:colOff>
      <xdr:row>0</xdr:row>
      <xdr:rowOff>712938</xdr:rowOff>
    </xdr:to>
    <xdr:sp macro="" textlink="">
      <xdr:nvSpPr>
        <xdr:cNvPr id="4" name="Rectangle 3">
          <a:hlinkClick xmlns:r="http://schemas.openxmlformats.org/officeDocument/2006/relationships" r:id="rId4"/>
          <a:extLst>
            <a:ext uri="{FF2B5EF4-FFF2-40B4-BE49-F238E27FC236}">
              <a16:creationId xmlns:a16="http://schemas.microsoft.com/office/drawing/2014/main" id="{E845AB0D-635B-464F-B392-FB39B31345BD}"/>
            </a:ext>
          </a:extLst>
        </xdr:cNvPr>
        <xdr:cNvSpPr/>
      </xdr:nvSpPr>
      <xdr:spPr>
        <a:xfrm>
          <a:off x="10511064" y="388938"/>
          <a:ext cx="25200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173000</xdr:colOff>
      <xdr:row>0</xdr:row>
      <xdr:rowOff>0</xdr:rowOff>
    </xdr:from>
    <xdr:to>
      <xdr:col>5</xdr:col>
      <xdr:colOff>220992</xdr:colOff>
      <xdr:row>1</xdr:row>
      <xdr:rowOff>500</xdr:rowOff>
    </xdr:to>
    <xdr:pic>
      <xdr:nvPicPr>
        <xdr:cNvPr id="2" name="Picture 1">
          <a:extLst>
            <a:ext uri="{FF2B5EF4-FFF2-40B4-BE49-F238E27FC236}">
              <a16:creationId xmlns:a16="http://schemas.microsoft.com/office/drawing/2014/main" id="{157AD86D-AD22-4ADD-9C82-3C2EE827C1DC}"/>
            </a:ext>
          </a:extLst>
        </xdr:cNvPr>
        <xdr:cNvPicPr preferRelativeResize="0">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 r="16"/>
        <a:stretch>
          <a:fillRect/>
        </a:stretch>
      </xdr:blipFill>
      <xdr:spPr>
        <a:xfrm>
          <a:off x="1062000" y="0"/>
          <a:ext cx="9936000" cy="1080000"/>
        </a:xfrm>
        <a:prstGeom prst="rect">
          <a:avLst/>
        </a:prstGeom>
      </xdr:spPr>
    </xdr:pic>
    <xdr:clientData/>
  </xdr:twoCellAnchor>
  <xdr:twoCellAnchor editAs="absolute">
    <xdr:from>
      <xdr:col>4</xdr:col>
      <xdr:colOff>2716705</xdr:colOff>
      <xdr:row>0</xdr:row>
      <xdr:rowOff>397668</xdr:rowOff>
    </xdr:from>
    <xdr:to>
      <xdr:col>4</xdr:col>
      <xdr:colOff>3001001</xdr:colOff>
      <xdr:row>0</xdr:row>
      <xdr:rowOff>721668</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F173933-1DB5-48A2-B177-D9BCBE1B4CD7}"/>
            </a:ext>
          </a:extLst>
        </xdr:cNvPr>
        <xdr:cNvSpPr/>
      </xdr:nvSpPr>
      <xdr:spPr>
        <a:xfrm>
          <a:off x="9613863" y="397668"/>
          <a:ext cx="284296"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3219412</xdr:colOff>
      <xdr:row>0</xdr:row>
      <xdr:rowOff>392112</xdr:rowOff>
    </xdr:from>
    <xdr:to>
      <xdr:col>4</xdr:col>
      <xdr:colOff>3474717</xdr:colOff>
      <xdr:row>0</xdr:row>
      <xdr:rowOff>716112</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5470449-8CF8-4673-8BD2-C9BB6A251057}"/>
            </a:ext>
          </a:extLst>
        </xdr:cNvPr>
        <xdr:cNvSpPr/>
      </xdr:nvSpPr>
      <xdr:spPr>
        <a:xfrm>
          <a:off x="10119745" y="388937"/>
          <a:ext cx="258480"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3599619</xdr:colOff>
      <xdr:row>0</xdr:row>
      <xdr:rowOff>392112</xdr:rowOff>
    </xdr:from>
    <xdr:to>
      <xdr:col>4</xdr:col>
      <xdr:colOff>3857969</xdr:colOff>
      <xdr:row>0</xdr:row>
      <xdr:rowOff>716112</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634874BB-8DC2-42CA-8522-FE5318A8D840}"/>
            </a:ext>
          </a:extLst>
        </xdr:cNvPr>
        <xdr:cNvSpPr/>
      </xdr:nvSpPr>
      <xdr:spPr>
        <a:xfrm>
          <a:off x="10499952" y="388937"/>
          <a:ext cx="255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2715154</xdr:colOff>
      <xdr:row>0</xdr:row>
      <xdr:rowOff>408781</xdr:rowOff>
    </xdr:from>
    <xdr:to>
      <xdr:col>4</xdr:col>
      <xdr:colOff>3002625</xdr:colOff>
      <xdr:row>0</xdr:row>
      <xdr:rowOff>732781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69C938D7-50D4-4FBF-9EF4-4593A12779D1}"/>
            </a:ext>
          </a:extLst>
        </xdr:cNvPr>
        <xdr:cNvSpPr/>
      </xdr:nvSpPr>
      <xdr:spPr>
        <a:xfrm>
          <a:off x="9612312" y="405606"/>
          <a:ext cx="293821"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3217862</xdr:colOff>
      <xdr:row>0</xdr:row>
      <xdr:rowOff>406400</xdr:rowOff>
    </xdr:from>
    <xdr:to>
      <xdr:col>4</xdr:col>
      <xdr:colOff>3502687</xdr:colOff>
      <xdr:row>0</xdr:row>
      <xdr:rowOff>730400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CF82DA49-934F-4FCC-9101-F9FF4BB02215}"/>
            </a:ext>
          </a:extLst>
        </xdr:cNvPr>
        <xdr:cNvSpPr/>
      </xdr:nvSpPr>
      <xdr:spPr>
        <a:xfrm>
          <a:off x="10118195" y="403225"/>
          <a:ext cx="28482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absolute">
    <xdr:from>
      <xdr:col>4</xdr:col>
      <xdr:colOff>3598068</xdr:colOff>
      <xdr:row>0</xdr:row>
      <xdr:rowOff>396875</xdr:rowOff>
    </xdr:from>
    <xdr:to>
      <xdr:col>4</xdr:col>
      <xdr:colOff>3846893</xdr:colOff>
      <xdr:row>0</xdr:row>
      <xdr:rowOff>720875</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8763D9B2-9D12-4C55-ACEF-10F4413A55E3}"/>
            </a:ext>
          </a:extLst>
        </xdr:cNvPr>
        <xdr:cNvSpPr/>
      </xdr:nvSpPr>
      <xdr:spPr>
        <a:xfrm>
          <a:off x="10498401" y="396875"/>
          <a:ext cx="255175" cy="324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2013 - 2022 Theme">
  <a:themeElements>
    <a:clrScheme name="AMPOL THEME">
      <a:dk1>
        <a:srgbClr val="000000"/>
      </a:dk1>
      <a:lt1>
        <a:srgbClr val="FFFFFF"/>
      </a:lt1>
      <a:dk2>
        <a:srgbClr val="000000"/>
      </a:dk2>
      <a:lt2>
        <a:srgbClr val="FFFFFF"/>
      </a:lt2>
      <a:accent1>
        <a:srgbClr val="18249C"/>
      </a:accent1>
      <a:accent2>
        <a:srgbClr val="ED0C06"/>
      </a:accent2>
      <a:accent3>
        <a:srgbClr val="5F5F5F"/>
      </a:accent3>
      <a:accent4>
        <a:srgbClr val="E0E0E0"/>
      </a:accent4>
      <a:accent5>
        <a:srgbClr val="F76D69"/>
      </a:accent5>
      <a:accent6>
        <a:srgbClr val="747BC3"/>
      </a:accent6>
      <a:hlink>
        <a:srgbClr val="0563C1"/>
      </a:hlink>
      <a:folHlink>
        <a:srgbClr val="954F72"/>
      </a:folHlink>
    </a:clrScheme>
    <a:fontScheme name="Ampol Excel">
      <a:majorFont>
        <a:latin typeface="MarkOT"/>
        <a:ea typeface=""/>
        <a:cs typeface=""/>
      </a:majorFont>
      <a:minorFont>
        <a:latin typeface="MarkOT"/>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hyperlink" Target="https://www.ampol.com.au/about-ampol/investor-centre/annual-reports" TargetMode="External"/><Relationship Id="rId18" Type="http://schemas.openxmlformats.org/officeDocument/2006/relationships/hyperlink" Target="https://www.ampol.com.au/sustainability/reconciliation" TargetMode="External"/><Relationship Id="rId26" Type="http://schemas.openxmlformats.org/officeDocument/2006/relationships/hyperlink" Target="https://www.ampol.com.au/about-ampol/investor-centre/annual-reports" TargetMode="External"/><Relationship Id="rId39" Type="http://schemas.openxmlformats.org/officeDocument/2006/relationships/hyperlink" Target="https://www.ampol.com.au/about-ampol/investor-centre/annual-reports" TargetMode="External"/><Relationship Id="rId21" Type="http://schemas.openxmlformats.org/officeDocument/2006/relationships/hyperlink" Target="https://www.ampol.com.au/sustainability/human-rights" TargetMode="External"/><Relationship Id="rId34" Type="http://schemas.openxmlformats.org/officeDocument/2006/relationships/hyperlink" Target="https://www.ampol.com.au/about-ampol/investor-centre/corporate-governance" TargetMode="External"/><Relationship Id="rId42" Type="http://schemas.openxmlformats.org/officeDocument/2006/relationships/hyperlink" Target="https://www.fwc.gov.au/work-conditions/enterprise-agreements/find-enterprise-agreement" TargetMode="External"/><Relationship Id="rId47" Type="http://schemas.openxmlformats.org/officeDocument/2006/relationships/hyperlink" Target="https://www.ampol.com.au/about-ampol/investor-centre/annual-reports" TargetMode="External"/><Relationship Id="rId50" Type="http://schemas.openxmlformats.org/officeDocument/2006/relationships/hyperlink" Target="https://www.ampol.com.au/about-ampol/investor-centre/annual-reports" TargetMode="External"/><Relationship Id="rId7" Type="http://schemas.openxmlformats.org/officeDocument/2006/relationships/hyperlink" Target="https://www.ampol.com.au/about-ampol/investor-centre/annual-reports" TargetMode="External"/><Relationship Id="rId2" Type="http://schemas.openxmlformats.org/officeDocument/2006/relationships/hyperlink" Target="https://www.ampol.com.au/about-ampol/investor-centre/corporate-governance" TargetMode="External"/><Relationship Id="rId16" Type="http://schemas.openxmlformats.org/officeDocument/2006/relationships/hyperlink" Target="https://www.ampol.com.au/about-ampol/investor-centre/annual-reports" TargetMode="External"/><Relationship Id="rId29" Type="http://schemas.openxmlformats.org/officeDocument/2006/relationships/hyperlink" Target="https://www.ampol.com.au/about-ampol/investor-centre/corporate-governance" TargetMode="External"/><Relationship Id="rId11" Type="http://schemas.openxmlformats.org/officeDocument/2006/relationships/hyperlink" Target="https://www.ampol.com.au/sustainability/about" TargetMode="External"/><Relationship Id="rId24" Type="http://schemas.openxmlformats.org/officeDocument/2006/relationships/hyperlink" Target="https://www.ampol.com.au/about-ampol/investor-centre/corporate-governance" TargetMode="External"/><Relationship Id="rId32" Type="http://schemas.openxmlformats.org/officeDocument/2006/relationships/hyperlink" Target="https://www.ampol.com.au/about-ampol/investor-centre/corporate-governance" TargetMode="External"/><Relationship Id="rId37" Type="http://schemas.openxmlformats.org/officeDocument/2006/relationships/hyperlink" Target="https://www.ampol.com.au/about-ampol/investor-centre/annual-reports" TargetMode="External"/><Relationship Id="rId40" Type="http://schemas.openxmlformats.org/officeDocument/2006/relationships/hyperlink" Target="https://www.ampol.com.au/about-ampol/investor-centre/corporate-governance" TargetMode="External"/><Relationship Id="rId45" Type="http://schemas.openxmlformats.org/officeDocument/2006/relationships/hyperlink" Target="https://www.fwc.gov.au/work-conditions/enterprise-agreements/find-enterprise-agreement" TargetMode="External"/><Relationship Id="rId5" Type="http://schemas.openxmlformats.org/officeDocument/2006/relationships/hyperlink" Target="https://www.ampol.com.au/about-ampol/investor-centre/annual-reports" TargetMode="External"/><Relationship Id="rId15" Type="http://schemas.openxmlformats.org/officeDocument/2006/relationships/hyperlink" Target="https://www.ampol.com.au/about-ampol/investor-centre/annual-reports" TargetMode="External"/><Relationship Id="rId23" Type="http://schemas.openxmlformats.org/officeDocument/2006/relationships/hyperlink" Target="https://www.ampol.com.au/about-ampol/investor-centre/annual-reports" TargetMode="External"/><Relationship Id="rId28" Type="http://schemas.openxmlformats.org/officeDocument/2006/relationships/hyperlink" Target="https://www.ampol.com.au/about-ampol/investor-centre/corporate-governance" TargetMode="External"/><Relationship Id="rId36" Type="http://schemas.openxmlformats.org/officeDocument/2006/relationships/hyperlink" Target="https://www.ampol.com.au/about-ampol/investor-centre/corporate-governance" TargetMode="External"/><Relationship Id="rId49" Type="http://schemas.openxmlformats.org/officeDocument/2006/relationships/hyperlink" Target="https://www.ampol.com.au/about-ampol/investor-centre/annual-reports" TargetMode="External"/><Relationship Id="rId10" Type="http://schemas.openxmlformats.org/officeDocument/2006/relationships/hyperlink" Target="https://www.ampol.com.au/about-ampol/investor-centre/corporate-governance" TargetMode="External"/><Relationship Id="rId19" Type="http://schemas.openxmlformats.org/officeDocument/2006/relationships/hyperlink" Target="https://www.ampol.com.au/about-ampol/investor-centre/corporate-governance" TargetMode="External"/><Relationship Id="rId31" Type="http://schemas.openxmlformats.org/officeDocument/2006/relationships/hyperlink" Target="https://www.ampol.com.au/about-ampol/investor-centre/corporate-governance" TargetMode="External"/><Relationship Id="rId44" Type="http://schemas.openxmlformats.org/officeDocument/2006/relationships/hyperlink" Target="https://www.ampol.com.au/sustainability/human-rights" TargetMode="External"/><Relationship Id="rId52" Type="http://schemas.openxmlformats.org/officeDocument/2006/relationships/drawing" Target="../drawings/drawing17.xml"/><Relationship Id="rId4" Type="http://schemas.openxmlformats.org/officeDocument/2006/relationships/hyperlink" Target="https://www.ampol.com.au/about-ampol/investor-centre/annual-reports" TargetMode="External"/><Relationship Id="rId9" Type="http://schemas.openxmlformats.org/officeDocument/2006/relationships/hyperlink" Target="https://www.ampol.com.au/about-ampol/investor-centre/annual-reports" TargetMode="External"/><Relationship Id="rId14" Type="http://schemas.openxmlformats.org/officeDocument/2006/relationships/hyperlink" Target="https://www.ampol.com.au/about-ampol/investor-centre/annual-reports" TargetMode="External"/><Relationship Id="rId22" Type="http://schemas.openxmlformats.org/officeDocument/2006/relationships/hyperlink" Target="https://www.ampol.com.au/about-ampol/investor-centre/annual-reports" TargetMode="External"/><Relationship Id="rId27" Type="http://schemas.openxmlformats.org/officeDocument/2006/relationships/hyperlink" Target="https://www.ampol.com.au/about-ampol/investor-centre/corporate-governance" TargetMode="External"/><Relationship Id="rId30" Type="http://schemas.openxmlformats.org/officeDocument/2006/relationships/hyperlink" Target="https://www.ampol.com.au/about-ampol/investor-centre/corporate-governance" TargetMode="External"/><Relationship Id="rId35" Type="http://schemas.openxmlformats.org/officeDocument/2006/relationships/hyperlink" Target="https://www.ampol.com.au/about-ampol/investor-centre/corporate-governance" TargetMode="External"/><Relationship Id="rId43" Type="http://schemas.openxmlformats.org/officeDocument/2006/relationships/hyperlink" Target="https://www.ampol.com.au/about-ampol/investor-centre/annual-reports" TargetMode="External"/><Relationship Id="rId48" Type="http://schemas.openxmlformats.org/officeDocument/2006/relationships/hyperlink" Target="https://www.ampol.com.au/about-ampol/investor-centre/annual-reports" TargetMode="External"/><Relationship Id="rId8" Type="http://schemas.openxmlformats.org/officeDocument/2006/relationships/hyperlink" Target="https://www.ampol.com.au/about-ampol/investor-centre/annual-reports" TargetMode="External"/><Relationship Id="rId51" Type="http://schemas.openxmlformats.org/officeDocument/2006/relationships/printerSettings" Target="../printerSettings/printerSettings17.bin"/><Relationship Id="rId3" Type="http://schemas.openxmlformats.org/officeDocument/2006/relationships/hyperlink" Target="https://www.ampol.com.au/about-ampol/investor-centre/annual-reports" TargetMode="External"/><Relationship Id="rId12" Type="http://schemas.openxmlformats.org/officeDocument/2006/relationships/hyperlink" Target="https://www.ampol.com.au/about-ampol/investor-centre/annual-reports" TargetMode="External"/><Relationship Id="rId17" Type="http://schemas.openxmlformats.org/officeDocument/2006/relationships/hyperlink" Target="https://www.ampol.com.au/about-ampol/investor-centre/annual-reports" TargetMode="External"/><Relationship Id="rId25" Type="http://schemas.openxmlformats.org/officeDocument/2006/relationships/hyperlink" Target="https://www.ampol.com.au/about-ampol/investor-centre/corporate-governance" TargetMode="External"/><Relationship Id="rId33" Type="http://schemas.openxmlformats.org/officeDocument/2006/relationships/hyperlink" Target="https://www.ampol.com.au/about-ampol/investor-centre/corporate-governance" TargetMode="External"/><Relationship Id="rId38" Type="http://schemas.openxmlformats.org/officeDocument/2006/relationships/hyperlink" Target="https://www.ampol.com.au/about-ampol/investor-centre/annual-reports" TargetMode="External"/><Relationship Id="rId46" Type="http://schemas.openxmlformats.org/officeDocument/2006/relationships/hyperlink" Target="https://www.fwc.gov.au/work-conditions/enterprise-agreements/find-enterprise-agreement" TargetMode="External"/><Relationship Id="rId20" Type="http://schemas.openxmlformats.org/officeDocument/2006/relationships/hyperlink" Target="https://www.ampol.com.au/about-ampol/investor-centre/reports-and-presentations" TargetMode="External"/><Relationship Id="rId41" Type="http://schemas.openxmlformats.org/officeDocument/2006/relationships/hyperlink" Target="https://www.ampol.com.au/get-in-touch" TargetMode="External"/><Relationship Id="rId1" Type="http://schemas.openxmlformats.org/officeDocument/2006/relationships/hyperlink" Target="https://www.ampol.com.au/about-ampol/investor-centre/annual-reports" TargetMode="External"/><Relationship Id="rId6" Type="http://schemas.openxmlformats.org/officeDocument/2006/relationships/hyperlink" Target="https://www.ampol.com.au/about-ampol/investor-centre/annual-report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8825-D4FA-4B61-B077-1140963B628D}">
  <sheetPr>
    <tabColor theme="0" tint="-0.34998626667073579"/>
    <pageSetUpPr autoPageBreaks="0" fitToPage="1"/>
  </sheetPr>
  <dimension ref="A1:T34"/>
  <sheetViews>
    <sheetView showGridLines="0" showRowColHeaders="0" tabSelected="1" zoomScale="90" zoomScaleNormal="90" zoomScaleSheetLayoutView="90" workbookViewId="0">
      <extLst>
        <ext xmlns:xlsdti="http://schemas.microsoft.com/office/spreadsheetml/2023/showDataTypeIcons" uri="{77bfe23e-c014-4d31-8a63-9c772dbf06b6}">
          <xlsdti:showDataTypeIcons visible="0"/>
        </ext>
      </extLst>
    </sheetView>
  </sheetViews>
  <sheetFormatPr defaultColWidth="8.54296875" defaultRowHeight="14.45" customHeight="1"/>
  <cols>
    <col min="1" max="1" width="1.7265625" style="112" customWidth="1"/>
    <col min="2" max="2" width="96.7265625" style="112" customWidth="1"/>
    <col min="3" max="3" width="2.54296875" style="112" customWidth="1"/>
    <col min="4" max="22" width="7.54296875" style="112" customWidth="1"/>
    <col min="23" max="16384" width="8.54296875" style="112"/>
  </cols>
  <sheetData>
    <row r="1" spans="1:2" ht="84.6" customHeight="1">
      <c r="A1" s="111"/>
      <c r="B1" s="111"/>
    </row>
    <row r="2" spans="1:2" ht="14.1" customHeight="1">
      <c r="A2" s="111"/>
      <c r="B2" s="111"/>
    </row>
    <row r="3" spans="1:2" ht="14.45" customHeight="1">
      <c r="A3" s="111"/>
      <c r="B3" s="111"/>
    </row>
    <row r="4" spans="1:2" ht="14.45" customHeight="1">
      <c r="A4" s="111"/>
      <c r="B4" s="111"/>
    </row>
    <row r="5" spans="1:2" ht="14.45" customHeight="1">
      <c r="A5" s="111"/>
      <c r="B5" s="111"/>
    </row>
    <row r="21" spans="6:6" ht="14.45" customHeight="1">
      <c r="F21" s="406"/>
    </row>
    <row r="34" spans="20:20" ht="14.45" customHeight="1">
      <c r="T34" s="112" t="s">
        <v>0</v>
      </c>
    </row>
  </sheetData>
  <printOptions horizontalCentered="1"/>
  <pageMargins left="0.39370078740157483" right="0.39370078740157483" top="0.39370078740157483" bottom="0.39370078740157483" header="0" footer="0"/>
  <pageSetup paperSize="9"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F95A-C110-4B30-A7EE-4F157BEA8F2D}">
  <sheetPr>
    <tabColor rgb="FF0070C0"/>
    <pageSetUpPr autoPageBreaks="0" fitToPage="1"/>
  </sheetPr>
  <dimension ref="A1:K35"/>
  <sheetViews>
    <sheetView showGridLines="0" topLeftCell="B10" zoomScale="90" zoomScaleNormal="90" zoomScaleSheetLayoutView="90" workbookViewId="0">
      <selection activeCell="C1" sqref="C1:K1"/>
      <extLst>
        <ext xmlns:xlsdti="http://schemas.microsoft.com/office/spreadsheetml/2023/showDataTypeIcons" uri="{77bfe23e-c014-4d31-8a63-9c772dbf06b6}">
          <xlsdti:showDataTypeIcons visible="0"/>
        </ext>
      </extLst>
    </sheetView>
  </sheetViews>
  <sheetFormatPr defaultColWidth="47.6328125" defaultRowHeight="15"/>
  <cols>
    <col min="1" max="1" width="8.7265625" style="5" customWidth="1"/>
    <col min="2" max="2" width="1.7265625" style="293" customWidth="1"/>
    <col min="3" max="3" width="25.7265625" style="151" customWidth="1"/>
    <col min="4" max="4" width="14.08984375" style="229" customWidth="1"/>
    <col min="5" max="5" width="10.54296875" style="293" customWidth="1"/>
    <col min="6" max="6" width="19.26953125" style="293" customWidth="1"/>
    <col min="7" max="7" width="10.54296875" style="293" customWidth="1"/>
    <col min="8" max="8" width="20.453125" style="293" bestFit="1" customWidth="1"/>
    <col min="9" max="9" width="10.54296875" style="293" customWidth="1"/>
    <col min="10" max="10" width="8.54296875" style="293" customWidth="1"/>
    <col min="11" max="11" width="2.54296875" style="293" customWidth="1"/>
    <col min="12" max="12" width="9.08984375" style="5" customWidth="1"/>
    <col min="13" max="13" width="1.08984375" style="5" customWidth="1"/>
    <col min="14" max="32" width="0" style="5" hidden="1" customWidth="1"/>
    <col min="33" max="16384" width="47.6328125" style="5"/>
  </cols>
  <sheetData>
    <row r="1" spans="1:11" ht="84.6" customHeight="1">
      <c r="A1" s="22"/>
      <c r="B1" s="292"/>
      <c r="C1" s="562"/>
      <c r="D1" s="562"/>
      <c r="E1" s="562"/>
      <c r="F1" s="562"/>
      <c r="G1" s="562"/>
      <c r="H1" s="562"/>
      <c r="I1" s="562"/>
      <c r="J1" s="562"/>
      <c r="K1" s="562"/>
    </row>
    <row r="2" spans="1:11" ht="14.1" customHeight="1"/>
    <row r="3" spans="1:11" ht="20.100000000000001" customHeight="1">
      <c r="C3" s="563" t="s">
        <v>783</v>
      </c>
      <c r="D3" s="563"/>
      <c r="E3" s="563"/>
      <c r="F3" s="563"/>
      <c r="G3" s="563"/>
      <c r="H3" s="563"/>
      <c r="I3" s="563"/>
      <c r="J3" s="563"/>
      <c r="K3" s="563"/>
    </row>
    <row r="4" spans="1:11" ht="14.1" customHeight="1">
      <c r="C4" s="294"/>
      <c r="D4" s="294"/>
      <c r="E4" s="294"/>
      <c r="F4" s="294"/>
      <c r="G4" s="294"/>
      <c r="H4" s="294"/>
      <c r="I4" s="294"/>
      <c r="J4" s="294"/>
      <c r="K4" s="295"/>
    </row>
    <row r="5" spans="1:11" ht="14.1" customHeight="1"/>
    <row r="6" spans="1:11" s="23" customFormat="1" ht="60">
      <c r="B6" s="296"/>
      <c r="C6" s="219"/>
      <c r="D6" s="340" t="s">
        <v>168</v>
      </c>
      <c r="E6" s="340" t="s">
        <v>169</v>
      </c>
      <c r="F6" s="340" t="s">
        <v>170</v>
      </c>
      <c r="G6" s="340" t="s">
        <v>171</v>
      </c>
      <c r="H6" s="340" t="s">
        <v>172</v>
      </c>
      <c r="I6" s="340" t="s">
        <v>894</v>
      </c>
      <c r="J6" s="340" t="s">
        <v>173</v>
      </c>
      <c r="K6" s="296"/>
    </row>
    <row r="7" spans="1:11" s="23" customFormat="1" ht="18" customHeight="1">
      <c r="B7" s="296"/>
      <c r="C7" s="297" t="s">
        <v>531</v>
      </c>
      <c r="D7" s="297"/>
      <c r="E7" s="297"/>
      <c r="F7" s="297"/>
      <c r="G7" s="297"/>
      <c r="H7" s="297"/>
      <c r="I7" s="297"/>
      <c r="J7" s="297"/>
      <c r="K7" s="296"/>
    </row>
    <row r="8" spans="1:11" ht="20.100000000000001" customHeight="1">
      <c r="C8" s="298" t="s">
        <v>174</v>
      </c>
      <c r="D8" s="299">
        <v>0</v>
      </c>
      <c r="E8" s="299">
        <v>0</v>
      </c>
      <c r="F8" s="299">
        <v>0</v>
      </c>
      <c r="G8" s="299">
        <v>0</v>
      </c>
      <c r="H8" s="299">
        <v>0</v>
      </c>
      <c r="I8" s="299">
        <v>0</v>
      </c>
      <c r="J8" s="299">
        <v>0</v>
      </c>
    </row>
    <row r="9" spans="1:11" ht="24.95" customHeight="1">
      <c r="C9" s="300" t="s">
        <v>530</v>
      </c>
      <c r="D9" s="301">
        <v>60</v>
      </c>
      <c r="E9" s="301">
        <v>47</v>
      </c>
      <c r="F9" s="301">
        <v>13</v>
      </c>
      <c r="G9" s="301">
        <v>24</v>
      </c>
      <c r="H9" s="301">
        <v>5</v>
      </c>
      <c r="I9" s="301">
        <v>22</v>
      </c>
      <c r="J9" s="301">
        <v>9</v>
      </c>
    </row>
    <row r="10" spans="1:11" ht="35.1" customHeight="1">
      <c r="C10" s="300" t="s">
        <v>532</v>
      </c>
      <c r="D10" s="301">
        <v>3.3</v>
      </c>
      <c r="E10" s="301">
        <v>3.2</v>
      </c>
      <c r="F10" s="301">
        <v>3.9</v>
      </c>
      <c r="G10" s="301">
        <v>3.3</v>
      </c>
      <c r="H10" s="301">
        <v>16.600000000000001</v>
      </c>
      <c r="I10" s="301">
        <v>3.8</v>
      </c>
      <c r="J10" s="301">
        <v>2.5</v>
      </c>
    </row>
    <row r="11" spans="1:11" ht="36.6" customHeight="1">
      <c r="C11" s="300" t="s">
        <v>533</v>
      </c>
      <c r="D11" s="301">
        <v>3.3</v>
      </c>
      <c r="E11" s="301">
        <v>2.2000000000000002</v>
      </c>
      <c r="F11" s="301">
        <v>3.9</v>
      </c>
      <c r="G11" s="301">
        <v>3.3</v>
      </c>
      <c r="H11" s="301">
        <v>16.600000000000001</v>
      </c>
      <c r="I11" s="301">
        <v>3.8</v>
      </c>
      <c r="J11" s="301">
        <v>2.5</v>
      </c>
    </row>
    <row r="12" spans="1:11" ht="35.1" customHeight="1">
      <c r="C12" s="300" t="s">
        <v>534</v>
      </c>
      <c r="D12" s="301">
        <v>1.3</v>
      </c>
      <c r="E12" s="301">
        <v>0.8</v>
      </c>
      <c r="F12" s="301">
        <v>1.2</v>
      </c>
      <c r="G12" s="301">
        <v>0.8</v>
      </c>
      <c r="H12" s="301">
        <v>9.9</v>
      </c>
      <c r="I12" s="301">
        <v>1.2</v>
      </c>
      <c r="J12" s="301">
        <v>1.9</v>
      </c>
    </row>
    <row r="13" spans="1:11" ht="20.100000000000001" customHeight="1">
      <c r="C13" s="302" t="s">
        <v>175</v>
      </c>
      <c r="D13" s="303">
        <v>1</v>
      </c>
      <c r="E13" s="303">
        <v>1</v>
      </c>
      <c r="F13" s="303">
        <v>0</v>
      </c>
      <c r="G13" s="303">
        <v>0</v>
      </c>
      <c r="H13" s="303">
        <v>0</v>
      </c>
      <c r="I13" s="303">
        <v>0</v>
      </c>
      <c r="J13" s="303">
        <v>1</v>
      </c>
    </row>
    <row r="14" spans="1:11" ht="18" customHeight="1">
      <c r="C14" s="304" t="s">
        <v>535</v>
      </c>
      <c r="D14" s="304"/>
      <c r="E14" s="304"/>
      <c r="F14" s="304"/>
      <c r="G14" s="304"/>
      <c r="H14" s="304"/>
      <c r="I14" s="304"/>
      <c r="J14" s="304"/>
    </row>
    <row r="15" spans="1:11" ht="20.100000000000001" customHeight="1">
      <c r="C15" s="298" t="s">
        <v>793</v>
      </c>
      <c r="D15" s="299">
        <v>1</v>
      </c>
      <c r="E15" s="299" t="s">
        <v>104</v>
      </c>
      <c r="F15" s="299" t="s">
        <v>104</v>
      </c>
      <c r="G15" s="299">
        <v>0</v>
      </c>
      <c r="H15" s="299">
        <v>0</v>
      </c>
      <c r="I15" s="299">
        <v>1</v>
      </c>
      <c r="J15" s="299">
        <v>0</v>
      </c>
    </row>
    <row r="16" spans="1:11" ht="20.100000000000001" customHeight="1">
      <c r="C16" s="302" t="s">
        <v>794</v>
      </c>
      <c r="D16" s="303">
        <v>2</v>
      </c>
      <c r="E16" s="303" t="s">
        <v>104</v>
      </c>
      <c r="F16" s="303" t="s">
        <v>104</v>
      </c>
      <c r="G16" s="303">
        <v>0</v>
      </c>
      <c r="H16" s="303">
        <v>0</v>
      </c>
      <c r="I16" s="303">
        <v>2</v>
      </c>
      <c r="J16" s="303">
        <v>0</v>
      </c>
    </row>
    <row r="17" spans="2:11" ht="20.100000000000001" customHeight="1">
      <c r="C17" s="300"/>
      <c r="D17" s="301"/>
      <c r="E17" s="301"/>
      <c r="F17" s="301"/>
      <c r="G17" s="301"/>
      <c r="H17" s="301"/>
      <c r="I17" s="301"/>
      <c r="J17" s="301"/>
    </row>
    <row r="18" spans="2:11" ht="20.100000000000001" customHeight="1">
      <c r="C18" s="300"/>
      <c r="D18" s="301"/>
      <c r="E18" s="301"/>
      <c r="F18" s="301"/>
      <c r="G18" s="301"/>
      <c r="H18" s="301"/>
      <c r="I18" s="301"/>
      <c r="J18" s="301"/>
    </row>
    <row r="19" spans="2:11" ht="20.100000000000001" customHeight="1">
      <c r="C19" s="300"/>
      <c r="D19" s="301"/>
      <c r="E19" s="301"/>
      <c r="F19" s="301"/>
      <c r="G19" s="301"/>
      <c r="H19" s="301"/>
      <c r="I19" s="301"/>
      <c r="J19" s="301"/>
    </row>
    <row r="20" spans="2:11" ht="43.5" customHeight="1">
      <c r="C20" s="220"/>
      <c r="D20" s="340" t="s">
        <v>906</v>
      </c>
      <c r="E20" s="340" t="s">
        <v>916</v>
      </c>
      <c r="F20" s="340" t="s">
        <v>907</v>
      </c>
      <c r="G20" s="340" t="s">
        <v>909</v>
      </c>
      <c r="H20" s="340" t="s">
        <v>908</v>
      </c>
      <c r="I20" s="340" t="s">
        <v>909</v>
      </c>
      <c r="J20" s="340"/>
    </row>
    <row r="21" spans="2:11">
      <c r="C21" s="304" t="s">
        <v>905</v>
      </c>
      <c r="D21" s="304"/>
      <c r="E21" s="304"/>
      <c r="F21" s="304"/>
      <c r="G21" s="304"/>
      <c r="H21" s="304"/>
      <c r="I21" s="304"/>
      <c r="J21" s="304"/>
    </row>
    <row r="22" spans="2:11" s="24" customFormat="1">
      <c r="B22" s="289"/>
      <c r="C22" s="508" t="s">
        <v>910</v>
      </c>
      <c r="D22" s="507">
        <v>60</v>
      </c>
      <c r="E22" s="511">
        <f>0.1538</f>
        <v>0.15379999999999999</v>
      </c>
      <c r="F22" s="507">
        <v>3.3</v>
      </c>
      <c r="G22" s="511">
        <f>0.1</f>
        <v>0.1</v>
      </c>
      <c r="H22" s="507">
        <v>1.3</v>
      </c>
      <c r="I22" s="511">
        <f>0.3</f>
        <v>0.3</v>
      </c>
      <c r="J22" s="293"/>
      <c r="K22" s="289"/>
    </row>
    <row r="23" spans="2:11" s="24" customFormat="1" ht="22.5" customHeight="1">
      <c r="B23" s="289"/>
      <c r="C23" s="508" t="s">
        <v>911</v>
      </c>
      <c r="D23" s="507">
        <v>52</v>
      </c>
      <c r="E23" s="511">
        <f>-0.0188</f>
        <v>-1.8800000000000001E-2</v>
      </c>
      <c r="F23" s="507">
        <v>3</v>
      </c>
      <c r="G23" s="511">
        <f>-0.06</f>
        <v>-0.06</v>
      </c>
      <c r="H23" s="507">
        <v>1</v>
      </c>
      <c r="I23" s="511">
        <f>-0.375</f>
        <v>-0.375</v>
      </c>
      <c r="J23" s="293"/>
      <c r="K23" s="289"/>
    </row>
    <row r="24" spans="2:11" s="24" customFormat="1" ht="24.75" customHeight="1">
      <c r="B24" s="289"/>
      <c r="C24" s="508" t="s">
        <v>912</v>
      </c>
      <c r="D24" s="507">
        <v>53</v>
      </c>
      <c r="E24" s="511">
        <f>0.2619</f>
        <v>0.26190000000000002</v>
      </c>
      <c r="F24" s="507">
        <v>3.2</v>
      </c>
      <c r="G24" s="511">
        <f>-0.1111</f>
        <v>-0.1111</v>
      </c>
      <c r="H24" s="507">
        <v>1.6</v>
      </c>
      <c r="I24" s="511">
        <v>6.6000000000000003E-2</v>
      </c>
      <c r="J24" s="293"/>
      <c r="K24" s="289"/>
    </row>
    <row r="25" spans="2:11" s="24" customFormat="1" ht="23.45" customHeight="1">
      <c r="B25" s="289"/>
      <c r="C25" s="508" t="s">
        <v>913</v>
      </c>
      <c r="D25" s="507">
        <v>42</v>
      </c>
      <c r="E25" s="511">
        <f>0.0234</f>
        <v>2.3400000000000001E-2</v>
      </c>
      <c r="F25" s="507">
        <v>3.6</v>
      </c>
      <c r="G25" s="511">
        <f>0.06</f>
        <v>0.06</v>
      </c>
      <c r="H25" s="507">
        <v>1.5</v>
      </c>
      <c r="I25" s="511">
        <f>-0.1666</f>
        <v>-0.1666</v>
      </c>
      <c r="J25" s="293"/>
      <c r="K25" s="289"/>
    </row>
    <row r="26" spans="2:11" ht="21.6" customHeight="1">
      <c r="C26" s="508" t="s">
        <v>914</v>
      </c>
      <c r="D26" s="507">
        <v>41</v>
      </c>
      <c r="E26" s="511">
        <f>-0.506</f>
        <v>-0.50600000000000001</v>
      </c>
      <c r="F26" s="507">
        <v>3.4</v>
      </c>
      <c r="G26" s="511">
        <f>-0.54</f>
        <v>-0.54</v>
      </c>
      <c r="H26" s="507">
        <v>1.8</v>
      </c>
      <c r="I26" s="511">
        <f>-0.42</f>
        <v>-0.42</v>
      </c>
    </row>
    <row r="27" spans="2:11" ht="18.95" customHeight="1">
      <c r="C27" s="512" t="s">
        <v>915</v>
      </c>
      <c r="D27" s="509">
        <v>83</v>
      </c>
      <c r="E27" s="510">
        <v>-0.39</v>
      </c>
      <c r="F27" s="509">
        <v>7.4</v>
      </c>
      <c r="G27" s="510">
        <v>-0.36</v>
      </c>
      <c r="H27" s="509">
        <v>3.1</v>
      </c>
      <c r="I27" s="510">
        <v>-0.45</v>
      </c>
      <c r="J27" s="304"/>
    </row>
    <row r="29" spans="2:11">
      <c r="C29" s="77"/>
      <c r="D29" s="78"/>
      <c r="E29" s="79"/>
      <c r="F29" s="79"/>
      <c r="G29" s="79"/>
      <c r="H29" s="79"/>
      <c r="I29" s="79"/>
      <c r="J29" s="79"/>
    </row>
    <row r="30" spans="2:11">
      <c r="C30" s="524" t="s">
        <v>557</v>
      </c>
      <c r="D30" s="524"/>
      <c r="E30" s="524"/>
      <c r="F30" s="524"/>
      <c r="G30" s="524"/>
      <c r="H30" s="524"/>
      <c r="I30" s="524"/>
      <c r="J30" s="524"/>
    </row>
    <row r="31" spans="2:11">
      <c r="C31" s="524" t="s">
        <v>469</v>
      </c>
      <c r="D31" s="524"/>
      <c r="E31" s="524"/>
      <c r="F31" s="524"/>
      <c r="G31" s="524"/>
      <c r="H31" s="524"/>
      <c r="I31" s="524"/>
      <c r="J31" s="524"/>
    </row>
    <row r="32" spans="2:11" ht="27.6" customHeight="1">
      <c r="C32" s="524" t="s">
        <v>558</v>
      </c>
      <c r="D32" s="524"/>
      <c r="E32" s="524"/>
      <c r="F32" s="524"/>
      <c r="G32" s="524"/>
      <c r="H32" s="524"/>
      <c r="I32" s="524"/>
      <c r="J32" s="524"/>
    </row>
    <row r="33" spans="3:10" ht="23.45" customHeight="1">
      <c r="C33" s="524" t="s">
        <v>559</v>
      </c>
      <c r="D33" s="524"/>
      <c r="E33" s="524"/>
      <c r="F33" s="524"/>
      <c r="G33" s="524"/>
      <c r="H33" s="524"/>
      <c r="I33" s="524"/>
      <c r="J33" s="524"/>
    </row>
    <row r="34" spans="3:10" ht="21" customHeight="1">
      <c r="C34" s="524" t="s">
        <v>893</v>
      </c>
      <c r="D34" s="524"/>
      <c r="E34" s="524"/>
      <c r="F34" s="524"/>
      <c r="G34" s="524"/>
      <c r="H34" s="524"/>
      <c r="I34" s="524"/>
      <c r="J34" s="524"/>
    </row>
    <row r="35" spans="3:10" ht="20.100000000000001" customHeight="1">
      <c r="C35" s="524" t="s">
        <v>904</v>
      </c>
      <c r="D35" s="524"/>
      <c r="E35" s="524"/>
      <c r="F35" s="524"/>
      <c r="G35" s="524"/>
      <c r="H35" s="524"/>
      <c r="I35" s="524"/>
      <c r="J35" s="524"/>
    </row>
  </sheetData>
  <mergeCells count="8">
    <mergeCell ref="C35:J35"/>
    <mergeCell ref="C1:K1"/>
    <mergeCell ref="C33:J33"/>
    <mergeCell ref="C30:J30"/>
    <mergeCell ref="C31:J31"/>
    <mergeCell ref="C32:J32"/>
    <mergeCell ref="C3:K3"/>
    <mergeCell ref="C34:J34"/>
  </mergeCells>
  <printOptions horizontalCentered="1"/>
  <pageMargins left="0.39370078740157483" right="0.39370078740157483" top="0.39370078740157483" bottom="0.39370078740157483" header="0" footer="0"/>
  <pageSetup paperSize="9" fitToHeight="0" orientation="landscape" r:id="rId1"/>
  <rowBreaks count="1" manualBreakCount="1">
    <brk id="2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0B3F-2276-3742-BCF8-7FDAAB702FE6}">
  <sheetPr codeName="Sheet1">
    <tabColor rgb="FF0070C0"/>
    <pageSetUpPr autoPageBreaks="0" fitToPage="1"/>
  </sheetPr>
  <dimension ref="B1:R83"/>
  <sheetViews>
    <sheetView showGridLines="0" showZeros="0" topLeftCell="A46" zoomScale="86" zoomScaleNormal="115" zoomScaleSheetLayoutView="90" workbookViewId="0">
      <selection activeCell="C21" sqref="C21"/>
      <extLst>
        <ext xmlns:xlsdti="http://schemas.microsoft.com/office/spreadsheetml/2023/showDataTypeIcons" uri="{77bfe23e-c014-4d31-8a63-9c772dbf06b6}">
          <xlsdti:showDataTypeIcons visible="0"/>
        </ext>
      </extLst>
    </sheetView>
  </sheetViews>
  <sheetFormatPr defaultColWidth="8.6328125" defaultRowHeight="18.75" customHeight="1"/>
  <cols>
    <col min="1" max="1" width="8.7265625" style="7" customWidth="1"/>
    <col min="2" max="2" width="1.7265625" style="55" customWidth="1"/>
    <col min="3" max="3" width="27.6328125" style="56" customWidth="1"/>
    <col min="4" max="5" width="9.54296875" style="49" customWidth="1"/>
    <col min="6" max="6" width="10.54296875" style="81" customWidth="1"/>
    <col min="7" max="8" width="9.54296875" style="81" customWidth="1"/>
    <col min="9" max="9" width="9.453125" style="55" customWidth="1"/>
    <col min="10" max="13" width="9.54296875" style="55" customWidth="1"/>
    <col min="14" max="15" width="10.54296875" style="55" customWidth="1"/>
    <col min="16" max="16" width="4.453125" style="250" customWidth="1"/>
    <col min="17" max="34" width="7.54296875" style="7" customWidth="1"/>
    <col min="35" max="16384" width="8.6328125" style="7"/>
  </cols>
  <sheetData>
    <row r="1" spans="2:16" ht="84.6" customHeight="1">
      <c r="C1" s="564"/>
      <c r="D1" s="564"/>
      <c r="E1" s="564"/>
      <c r="F1" s="564"/>
      <c r="G1" s="564"/>
      <c r="H1" s="564"/>
      <c r="I1" s="564"/>
      <c r="J1" s="564"/>
      <c r="K1" s="564"/>
    </row>
    <row r="2" spans="2:16" ht="14.1" customHeight="1"/>
    <row r="3" spans="2:16" ht="20.100000000000001" customHeight="1">
      <c r="C3" s="567" t="s">
        <v>784</v>
      </c>
      <c r="D3" s="567"/>
      <c r="E3" s="567"/>
      <c r="F3" s="567"/>
      <c r="G3" s="567"/>
      <c r="H3" s="567"/>
      <c r="I3" s="567"/>
      <c r="J3" s="567"/>
    </row>
    <row r="4" spans="2:16" ht="14.1" customHeight="1">
      <c r="C4" s="85"/>
      <c r="D4" s="85"/>
      <c r="E4" s="85"/>
      <c r="F4" s="85"/>
      <c r="G4" s="85"/>
      <c r="H4" s="85"/>
      <c r="I4" s="85"/>
      <c r="J4" s="85"/>
    </row>
    <row r="5" spans="2:16" ht="14.1" customHeight="1">
      <c r="C5" s="82"/>
    </row>
    <row r="6" spans="2:16" s="9" customFormat="1" ht="20.100000000000001" customHeight="1">
      <c r="B6" s="49"/>
      <c r="C6" s="566" t="s">
        <v>771</v>
      </c>
      <c r="D6" s="566"/>
      <c r="E6" s="566"/>
      <c r="F6" s="566"/>
      <c r="G6" s="566"/>
      <c r="H6" s="566"/>
      <c r="I6" s="566"/>
      <c r="J6" s="566"/>
      <c r="K6" s="59"/>
      <c r="L6" s="59"/>
      <c r="M6" s="59"/>
      <c r="N6" s="59"/>
      <c r="O6" s="59"/>
      <c r="P6" s="154"/>
    </row>
    <row r="7" spans="2:16" ht="30" customHeight="1">
      <c r="C7" s="571"/>
      <c r="D7" s="60" t="s">
        <v>124</v>
      </c>
      <c r="E7" s="570" t="s">
        <v>125</v>
      </c>
      <c r="F7" s="570"/>
      <c r="G7" s="570"/>
      <c r="H7" s="570"/>
      <c r="I7" s="570"/>
      <c r="J7" s="570"/>
      <c r="K7" s="107"/>
      <c r="L7" s="107"/>
      <c r="M7" s="107"/>
      <c r="N7" s="107"/>
      <c r="O7" s="107"/>
    </row>
    <row r="8" spans="2:16" s="9" customFormat="1" ht="20.100000000000001" customHeight="1">
      <c r="B8" s="49"/>
      <c r="C8" s="571"/>
      <c r="D8" s="86" t="s">
        <v>126</v>
      </c>
      <c r="E8" s="86" t="s">
        <v>127</v>
      </c>
      <c r="F8" s="86" t="s">
        <v>128</v>
      </c>
      <c r="G8" s="86" t="s">
        <v>129</v>
      </c>
      <c r="H8" s="86" t="s">
        <v>130</v>
      </c>
      <c r="I8" s="86" t="s">
        <v>131</v>
      </c>
      <c r="J8" s="86" t="s">
        <v>132</v>
      </c>
      <c r="K8" s="65"/>
      <c r="L8" s="65"/>
      <c r="M8" s="65"/>
      <c r="N8" s="65"/>
      <c r="O8" s="65"/>
      <c r="P8" s="154"/>
    </row>
    <row r="9" spans="2:16" s="9" customFormat="1" ht="20.100000000000001" customHeight="1">
      <c r="B9" s="49"/>
      <c r="C9" s="63" t="s">
        <v>133</v>
      </c>
      <c r="D9" s="88">
        <v>8262</v>
      </c>
      <c r="E9" s="64">
        <v>4913</v>
      </c>
      <c r="F9" s="89">
        <v>0.59</v>
      </c>
      <c r="G9" s="64">
        <v>3339</v>
      </c>
      <c r="H9" s="89">
        <f>G9/D9</f>
        <v>0.40413943355119825</v>
      </c>
      <c r="I9" s="68">
        <v>10</v>
      </c>
      <c r="J9" s="90">
        <f>I9/D9</f>
        <v>1.2103606874848704E-3</v>
      </c>
      <c r="K9" s="65"/>
      <c r="L9" s="65"/>
      <c r="M9" s="65"/>
      <c r="N9" s="65"/>
      <c r="O9" s="65"/>
      <c r="P9" s="154"/>
    </row>
    <row r="10" spans="2:16" s="9" customFormat="1" ht="20.100000000000001" customHeight="1">
      <c r="B10" s="49"/>
      <c r="C10" s="65" t="s">
        <v>134</v>
      </c>
      <c r="D10" s="91">
        <v>521</v>
      </c>
      <c r="E10" s="66">
        <v>278</v>
      </c>
      <c r="F10" s="92">
        <v>0.53</v>
      </c>
      <c r="G10" s="66">
        <v>239</v>
      </c>
      <c r="H10" s="92">
        <f t="shared" ref="H10:H13" si="0">G10/D10</f>
        <v>0.45873320537428025</v>
      </c>
      <c r="I10" s="67">
        <v>4</v>
      </c>
      <c r="J10" s="93">
        <f t="shared" ref="J10:J13" si="1">I10/D10</f>
        <v>7.677543186180422E-3</v>
      </c>
      <c r="K10" s="65"/>
      <c r="L10" s="65"/>
      <c r="M10" s="65"/>
      <c r="N10" s="65"/>
      <c r="O10" s="65"/>
      <c r="P10" s="154"/>
    </row>
    <row r="11" spans="2:16" s="9" customFormat="1" ht="20.100000000000001" customHeight="1">
      <c r="B11" s="49"/>
      <c r="C11" s="65" t="s">
        <v>135</v>
      </c>
      <c r="D11" s="91">
        <v>124</v>
      </c>
      <c r="E11" s="66">
        <v>54</v>
      </c>
      <c r="F11" s="92">
        <v>0.44</v>
      </c>
      <c r="G11" s="66">
        <v>70</v>
      </c>
      <c r="H11" s="92">
        <f t="shared" si="0"/>
        <v>0.56451612903225812</v>
      </c>
      <c r="I11" s="210" t="s">
        <v>444</v>
      </c>
      <c r="J11" s="210" t="s">
        <v>444</v>
      </c>
      <c r="K11" s="65"/>
      <c r="L11" s="65"/>
      <c r="M11" s="65"/>
      <c r="N11" s="65"/>
      <c r="O11" s="65"/>
      <c r="P11" s="154"/>
    </row>
    <row r="12" spans="2:16" s="9" customFormat="1" ht="20.100000000000001" customHeight="1">
      <c r="B12" s="49"/>
      <c r="C12" s="65" t="s">
        <v>136</v>
      </c>
      <c r="D12" s="91">
        <v>9</v>
      </c>
      <c r="E12" s="66">
        <v>4</v>
      </c>
      <c r="F12" s="92">
        <v>0.44</v>
      </c>
      <c r="G12" s="66">
        <v>5</v>
      </c>
      <c r="H12" s="92">
        <f t="shared" si="0"/>
        <v>0.55555555555555558</v>
      </c>
      <c r="I12" s="210" t="s">
        <v>444</v>
      </c>
      <c r="J12" s="210" t="s">
        <v>444</v>
      </c>
      <c r="K12" s="65"/>
      <c r="L12" s="65"/>
      <c r="M12" s="65"/>
      <c r="N12" s="65"/>
      <c r="O12" s="65"/>
      <c r="P12" s="154"/>
    </row>
    <row r="13" spans="2:16" s="9" customFormat="1" ht="20.100000000000001" customHeight="1">
      <c r="B13" s="49"/>
      <c r="C13" s="73" t="s">
        <v>137</v>
      </c>
      <c r="D13" s="87">
        <v>8916</v>
      </c>
      <c r="E13" s="114">
        <v>5249</v>
      </c>
      <c r="F13" s="115">
        <v>0.59</v>
      </c>
      <c r="G13" s="114">
        <v>3653</v>
      </c>
      <c r="H13" s="115">
        <f t="shared" si="0"/>
        <v>0.40971287572902648</v>
      </c>
      <c r="I13" s="116">
        <v>14</v>
      </c>
      <c r="J13" s="117">
        <f t="shared" si="1"/>
        <v>1.5702108568864963E-3</v>
      </c>
      <c r="K13" s="65"/>
      <c r="L13" s="65"/>
      <c r="M13" s="65"/>
      <c r="N13" s="65"/>
      <c r="O13" s="65"/>
      <c r="P13" s="154"/>
    </row>
    <row r="14" spans="2:16" s="9" customFormat="1" ht="20.100000000000001" customHeight="1">
      <c r="B14" s="49"/>
      <c r="C14" s="63"/>
      <c r="D14" s="63"/>
      <c r="E14" s="63"/>
      <c r="F14" s="63"/>
      <c r="G14" s="63"/>
      <c r="H14" s="63"/>
      <c r="I14" s="63"/>
      <c r="J14" s="63"/>
      <c r="K14" s="65"/>
      <c r="L14" s="65"/>
      <c r="M14" s="65"/>
      <c r="N14" s="65"/>
      <c r="O14" s="65"/>
      <c r="P14" s="154"/>
    </row>
    <row r="15" spans="2:16" s="9" customFormat="1" ht="20.100000000000001" customHeight="1">
      <c r="B15" s="49"/>
      <c r="C15" s="566" t="s">
        <v>138</v>
      </c>
      <c r="D15" s="566"/>
      <c r="E15" s="566"/>
      <c r="F15" s="566"/>
      <c r="G15" s="566"/>
      <c r="H15" s="566"/>
      <c r="I15" s="566"/>
      <c r="J15" s="566"/>
      <c r="K15" s="65"/>
      <c r="L15" s="65"/>
      <c r="M15" s="65"/>
      <c r="N15" s="65"/>
      <c r="O15" s="65"/>
      <c r="P15" s="154"/>
    </row>
    <row r="16" spans="2:16" s="9" customFormat="1" ht="20.100000000000001" customHeight="1">
      <c r="B16" s="49"/>
      <c r="C16" s="571"/>
      <c r="D16" s="565" t="s">
        <v>139</v>
      </c>
      <c r="E16" s="565"/>
      <c r="F16" s="565"/>
      <c r="G16" s="565"/>
      <c r="H16" s="565"/>
      <c r="I16" s="565"/>
      <c r="J16" s="565"/>
      <c r="K16" s="65"/>
      <c r="L16" s="65"/>
      <c r="M16" s="65"/>
      <c r="N16" s="65"/>
      <c r="O16" s="65"/>
      <c r="P16" s="154"/>
    </row>
    <row r="17" spans="2:16" ht="30" customHeight="1">
      <c r="C17" s="571"/>
      <c r="D17" s="60" t="s">
        <v>124</v>
      </c>
      <c r="E17" s="570" t="s">
        <v>133</v>
      </c>
      <c r="F17" s="570"/>
      <c r="G17" s="570"/>
      <c r="H17" s="124"/>
      <c r="I17" s="124"/>
      <c r="J17" s="124"/>
      <c r="K17" s="107"/>
      <c r="L17" s="107"/>
      <c r="M17" s="107"/>
      <c r="N17" s="107"/>
      <c r="O17" s="107"/>
    </row>
    <row r="18" spans="2:16" ht="34.5" customHeight="1">
      <c r="C18" s="571"/>
      <c r="D18" s="60" t="s">
        <v>126</v>
      </c>
      <c r="E18" s="105" t="s">
        <v>18</v>
      </c>
      <c r="F18" s="105" t="s">
        <v>140</v>
      </c>
      <c r="G18" s="105" t="s">
        <v>141</v>
      </c>
      <c r="H18" s="106" t="s">
        <v>134</v>
      </c>
      <c r="I18" s="106" t="s">
        <v>135</v>
      </c>
      <c r="J18" s="106" t="s">
        <v>136</v>
      </c>
      <c r="K18" s="107"/>
      <c r="L18" s="107"/>
      <c r="M18" s="107"/>
      <c r="N18" s="107"/>
      <c r="O18" s="107"/>
    </row>
    <row r="19" spans="2:16" s="9" customFormat="1" ht="20.100000000000001" customHeight="1">
      <c r="B19" s="49"/>
      <c r="C19" s="63" t="s">
        <v>142</v>
      </c>
      <c r="D19" s="480">
        <f>SUM(E19:J19)</f>
        <v>3560</v>
      </c>
      <c r="E19" s="480">
        <v>2897</v>
      </c>
      <c r="F19" s="480">
        <v>15</v>
      </c>
      <c r="G19" s="480">
        <v>52</v>
      </c>
      <c r="H19" s="480">
        <v>470</v>
      </c>
      <c r="I19" s="480">
        <v>118</v>
      </c>
      <c r="J19" s="480">
        <v>8</v>
      </c>
      <c r="K19" s="65"/>
      <c r="L19" s="65"/>
      <c r="M19" s="65"/>
      <c r="N19" s="65"/>
      <c r="O19" s="65"/>
      <c r="P19" s="154"/>
    </row>
    <row r="20" spans="2:16" s="9" customFormat="1" ht="20.100000000000001" customHeight="1">
      <c r="B20" s="49"/>
      <c r="C20" s="65" t="s">
        <v>143</v>
      </c>
      <c r="D20" s="481">
        <f>SUM(E20:J20)</f>
        <v>1354</v>
      </c>
      <c r="E20" s="481">
        <v>1287</v>
      </c>
      <c r="F20" s="481">
        <v>14</v>
      </c>
      <c r="G20" s="481">
        <v>31</v>
      </c>
      <c r="H20" s="481">
        <v>22</v>
      </c>
      <c r="I20" s="210" t="s">
        <v>444</v>
      </c>
      <c r="J20" s="210" t="s">
        <v>444</v>
      </c>
      <c r="K20" s="65"/>
      <c r="L20" s="65"/>
      <c r="M20" s="65"/>
      <c r="N20" s="65"/>
      <c r="O20" s="65"/>
      <c r="P20" s="154"/>
    </row>
    <row r="21" spans="2:16" s="9" customFormat="1" ht="20.100000000000001" customHeight="1">
      <c r="B21" s="49"/>
      <c r="C21" s="65" t="s">
        <v>144</v>
      </c>
      <c r="D21" s="481">
        <f>SUM(E21:J21)</f>
        <v>99</v>
      </c>
      <c r="E21" s="481">
        <v>66</v>
      </c>
      <c r="F21" s="210" t="s">
        <v>444</v>
      </c>
      <c r="G21" s="210" t="s">
        <v>444</v>
      </c>
      <c r="H21" s="481">
        <v>26</v>
      </c>
      <c r="I21" s="481">
        <v>6</v>
      </c>
      <c r="J21" s="481">
        <v>1</v>
      </c>
      <c r="K21" s="65"/>
      <c r="L21" s="65"/>
      <c r="M21" s="65"/>
      <c r="N21" s="65"/>
      <c r="O21" s="65"/>
      <c r="P21" s="154"/>
    </row>
    <row r="22" spans="2:16" s="9" customFormat="1" ht="20.100000000000001" customHeight="1">
      <c r="B22" s="49"/>
      <c r="C22" s="65" t="s">
        <v>145</v>
      </c>
      <c r="D22" s="481">
        <f>SUM(E22:J22)</f>
        <v>6</v>
      </c>
      <c r="E22" s="481">
        <v>4</v>
      </c>
      <c r="F22" s="210" t="s">
        <v>444</v>
      </c>
      <c r="G22" s="210" t="s">
        <v>444</v>
      </c>
      <c r="H22" s="481">
        <v>2</v>
      </c>
      <c r="I22" s="210" t="s">
        <v>444</v>
      </c>
      <c r="J22" s="210" t="s">
        <v>444</v>
      </c>
      <c r="K22" s="65"/>
      <c r="L22" s="65"/>
      <c r="M22" s="65"/>
      <c r="N22" s="65"/>
      <c r="O22" s="65"/>
      <c r="P22" s="154"/>
    </row>
    <row r="23" spans="2:16" s="9" customFormat="1" ht="20.100000000000001" customHeight="1">
      <c r="B23" s="49"/>
      <c r="C23" s="74" t="s">
        <v>146</v>
      </c>
      <c r="D23" s="482">
        <f>SUM(E23:J23)</f>
        <v>4478</v>
      </c>
      <c r="E23" s="482">
        <v>4008</v>
      </c>
      <c r="F23" s="482">
        <v>175</v>
      </c>
      <c r="G23" s="482">
        <v>294</v>
      </c>
      <c r="H23" s="482">
        <v>1</v>
      </c>
      <c r="I23" s="210" t="s">
        <v>444</v>
      </c>
      <c r="J23" s="210" t="s">
        <v>444</v>
      </c>
      <c r="K23" s="65"/>
      <c r="L23" s="65"/>
      <c r="M23" s="65"/>
      <c r="N23" s="65"/>
      <c r="O23" s="65"/>
      <c r="P23" s="154"/>
    </row>
    <row r="24" spans="2:16" s="9" customFormat="1" ht="20.100000000000001" customHeight="1">
      <c r="B24" s="49"/>
      <c r="C24" s="73" t="s">
        <v>137</v>
      </c>
      <c r="D24" s="87">
        <f>SUM(D19:D23)</f>
        <v>9497</v>
      </c>
      <c r="E24" s="87">
        <f>SUM(E19:E23)</f>
        <v>8262</v>
      </c>
      <c r="F24" s="87">
        <f t="shared" ref="F24:J24" si="2">SUM(F19:F23)</f>
        <v>204</v>
      </c>
      <c r="G24" s="87">
        <f t="shared" si="2"/>
        <v>377</v>
      </c>
      <c r="H24" s="87">
        <f t="shared" si="2"/>
        <v>521</v>
      </c>
      <c r="I24" s="87">
        <f t="shared" si="2"/>
        <v>124</v>
      </c>
      <c r="J24" s="87">
        <f t="shared" si="2"/>
        <v>9</v>
      </c>
      <c r="K24" s="65"/>
      <c r="L24" s="65"/>
      <c r="M24" s="65"/>
      <c r="N24" s="65"/>
      <c r="O24" s="65"/>
      <c r="P24" s="154"/>
    </row>
    <row r="25" spans="2:16" s="9" customFormat="1" ht="20.100000000000001" customHeight="1">
      <c r="B25" s="49"/>
      <c r="C25" s="63"/>
      <c r="D25" s="63"/>
      <c r="E25" s="63"/>
      <c r="F25" s="63"/>
      <c r="G25" s="63"/>
      <c r="H25" s="63"/>
      <c r="I25" s="63"/>
      <c r="J25" s="63"/>
      <c r="K25" s="65"/>
      <c r="L25" s="65"/>
      <c r="M25" s="65"/>
      <c r="N25" s="65"/>
      <c r="O25" s="65"/>
      <c r="P25" s="154"/>
    </row>
    <row r="26" spans="2:16" s="9" customFormat="1" ht="20.100000000000001" customHeight="1">
      <c r="B26" s="49"/>
      <c r="C26" s="566" t="s">
        <v>147</v>
      </c>
      <c r="D26" s="566"/>
      <c r="E26" s="566"/>
      <c r="F26" s="566"/>
      <c r="G26" s="566"/>
      <c r="H26" s="566"/>
      <c r="I26" s="566"/>
      <c r="J26" s="566"/>
      <c r="K26" s="65"/>
      <c r="L26" s="65"/>
      <c r="M26" s="65"/>
      <c r="N26" s="65"/>
      <c r="O26" s="65"/>
      <c r="P26" s="154"/>
    </row>
    <row r="27" spans="2:16" s="9" customFormat="1" ht="20.100000000000001" customHeight="1">
      <c r="B27" s="49"/>
      <c r="C27" s="568"/>
      <c r="D27" s="49"/>
      <c r="E27" s="49"/>
      <c r="F27" s="49"/>
      <c r="G27" s="565" t="s">
        <v>148</v>
      </c>
      <c r="H27" s="565"/>
      <c r="I27" s="565"/>
      <c r="J27" s="565"/>
      <c r="K27" s="65"/>
      <c r="L27" s="65"/>
      <c r="M27" s="65"/>
      <c r="N27" s="65"/>
      <c r="O27" s="65"/>
      <c r="P27" s="154"/>
    </row>
    <row r="28" spans="2:16" s="9" customFormat="1" ht="20.100000000000001" customHeight="1">
      <c r="B28" s="49"/>
      <c r="C28" s="568"/>
      <c r="D28" s="102"/>
      <c r="E28" s="86" t="s">
        <v>127</v>
      </c>
      <c r="F28" s="86" t="s">
        <v>129</v>
      </c>
      <c r="G28" s="86" t="s">
        <v>128</v>
      </c>
      <c r="H28" s="86" t="s">
        <v>130</v>
      </c>
      <c r="I28" s="86" t="s">
        <v>131</v>
      </c>
      <c r="J28" s="86" t="s">
        <v>132</v>
      </c>
      <c r="K28" s="65"/>
      <c r="L28" s="65"/>
      <c r="M28" s="65"/>
      <c r="N28" s="65"/>
      <c r="O28" s="65"/>
      <c r="P28" s="154"/>
    </row>
    <row r="29" spans="2:16" s="9" customFormat="1" ht="20.100000000000001" customHeight="1">
      <c r="B29" s="49"/>
      <c r="C29" s="63" t="s">
        <v>149</v>
      </c>
      <c r="D29" s="49"/>
      <c r="E29" s="68">
        <v>7</v>
      </c>
      <c r="F29" s="68">
        <v>3</v>
      </c>
      <c r="G29" s="89">
        <v>0.7</v>
      </c>
      <c r="H29" s="89">
        <v>0.3</v>
      </c>
      <c r="I29" s="210" t="s">
        <v>444</v>
      </c>
      <c r="J29" s="513" t="s">
        <v>444</v>
      </c>
      <c r="K29" s="65"/>
      <c r="L29" s="65"/>
      <c r="M29" s="65"/>
      <c r="N29" s="65"/>
      <c r="O29" s="65"/>
      <c r="P29" s="154"/>
    </row>
    <row r="30" spans="2:16" s="9" customFormat="1" ht="20.100000000000001" customHeight="1">
      <c r="B30" s="49"/>
      <c r="C30" s="65" t="s">
        <v>150</v>
      </c>
      <c r="D30" s="49"/>
      <c r="E30" s="67">
        <v>5</v>
      </c>
      <c r="F30" s="67">
        <v>4</v>
      </c>
      <c r="G30" s="92">
        <v>0.56000000000000005</v>
      </c>
      <c r="H30" s="92">
        <v>0.44</v>
      </c>
      <c r="I30" s="210" t="s">
        <v>444</v>
      </c>
      <c r="J30" s="514" t="s">
        <v>444</v>
      </c>
      <c r="K30" s="65"/>
      <c r="L30" s="65"/>
      <c r="M30" s="65"/>
      <c r="N30" s="65"/>
      <c r="O30" s="65"/>
      <c r="P30" s="154"/>
    </row>
    <row r="31" spans="2:16" s="9" customFormat="1" ht="20.100000000000001" customHeight="1">
      <c r="B31" s="49"/>
      <c r="C31" s="74" t="s">
        <v>810</v>
      </c>
      <c r="D31" s="49"/>
      <c r="E31" s="75">
        <v>140</v>
      </c>
      <c r="F31" s="75">
        <v>92</v>
      </c>
      <c r="G31" s="453">
        <v>0.6</v>
      </c>
      <c r="H31" s="453">
        <v>0.4</v>
      </c>
      <c r="I31" s="515" t="s">
        <v>444</v>
      </c>
      <c r="J31" s="515" t="s">
        <v>444</v>
      </c>
      <c r="K31" s="65"/>
      <c r="L31" s="65"/>
      <c r="M31" s="65"/>
      <c r="N31" s="65"/>
      <c r="O31" s="65"/>
      <c r="P31" s="154"/>
    </row>
    <row r="32" spans="2:16" s="9" customFormat="1" ht="20.100000000000001" customHeight="1">
      <c r="B32" s="49"/>
      <c r="C32" s="63"/>
      <c r="D32" s="63"/>
      <c r="E32" s="63"/>
      <c r="F32" s="63"/>
      <c r="G32" s="63"/>
      <c r="H32" s="65"/>
      <c r="I32" s="65"/>
      <c r="J32" s="65"/>
      <c r="K32" s="65"/>
      <c r="L32" s="65"/>
      <c r="M32" s="65"/>
      <c r="N32" s="505"/>
      <c r="O32" s="505"/>
      <c r="P32" s="154"/>
    </row>
    <row r="33" spans="2:18" s="9" customFormat="1" ht="20.100000000000001" customHeight="1">
      <c r="B33" s="49"/>
      <c r="C33" s="566" t="s">
        <v>151</v>
      </c>
      <c r="D33" s="566"/>
      <c r="E33" s="566"/>
      <c r="F33" s="566"/>
      <c r="G33" s="566"/>
      <c r="H33" s="566"/>
      <c r="I33" s="566"/>
      <c r="J33" s="566"/>
      <c r="K33" s="80"/>
      <c r="L33" s="80"/>
      <c r="M33" s="80"/>
      <c r="N33" s="506"/>
      <c r="O33" s="483"/>
      <c r="P33" s="154"/>
    </row>
    <row r="34" spans="2:18" s="9" customFormat="1" ht="20.100000000000001" customHeight="1">
      <c r="B34" s="49"/>
      <c r="C34" s="568"/>
      <c r="D34" s="50" t="s">
        <v>152</v>
      </c>
      <c r="E34" s="50"/>
      <c r="F34" s="565" t="s">
        <v>153</v>
      </c>
      <c r="G34" s="565"/>
      <c r="H34" s="565"/>
      <c r="I34" s="565"/>
      <c r="J34" s="565" t="s">
        <v>154</v>
      </c>
      <c r="K34" s="565"/>
      <c r="L34" s="565"/>
      <c r="M34" s="565"/>
      <c r="N34" s="572"/>
      <c r="O34" s="454"/>
      <c r="P34" s="154"/>
    </row>
    <row r="35" spans="2:18" ht="30">
      <c r="C35" s="569"/>
      <c r="D35" s="467" t="s">
        <v>137</v>
      </c>
      <c r="E35" s="467" t="s">
        <v>127</v>
      </c>
      <c r="F35" s="467" t="s">
        <v>129</v>
      </c>
      <c r="G35" s="467" t="s">
        <v>131</v>
      </c>
      <c r="H35" s="467" t="s">
        <v>155</v>
      </c>
      <c r="I35" s="467" t="s">
        <v>156</v>
      </c>
      <c r="J35" s="467" t="s">
        <v>157</v>
      </c>
      <c r="K35" s="467" t="s">
        <v>158</v>
      </c>
      <c r="L35" s="467" t="s">
        <v>133</v>
      </c>
      <c r="M35" s="467" t="s">
        <v>134</v>
      </c>
      <c r="N35" s="467" t="s">
        <v>135</v>
      </c>
      <c r="O35" s="467" t="s">
        <v>136</v>
      </c>
      <c r="P35" s="154"/>
      <c r="Q35" s="120"/>
      <c r="R35" s="120"/>
    </row>
    <row r="36" spans="2:18" s="9" customFormat="1" ht="20.100000000000001" customHeight="1">
      <c r="B36" s="49"/>
      <c r="C36" s="469" t="s">
        <v>808</v>
      </c>
      <c r="D36" s="470">
        <v>617</v>
      </c>
      <c r="E36" s="470">
        <v>349</v>
      </c>
      <c r="F36" s="470">
        <v>266</v>
      </c>
      <c r="G36" s="470">
        <v>2</v>
      </c>
      <c r="H36" s="470">
        <v>165</v>
      </c>
      <c r="I36" s="470">
        <v>187</v>
      </c>
      <c r="J36" s="470">
        <v>127</v>
      </c>
      <c r="K36" s="470">
        <v>314</v>
      </c>
      <c r="L36" s="470">
        <v>552</v>
      </c>
      <c r="M36" s="470">
        <v>38</v>
      </c>
      <c r="N36" s="470">
        <v>26</v>
      </c>
      <c r="O36" s="470">
        <v>1</v>
      </c>
      <c r="P36" s="154"/>
    </row>
    <row r="37" spans="2:18" s="9" customFormat="1" ht="20.100000000000001" customHeight="1">
      <c r="B37" s="49"/>
      <c r="C37" s="471" t="s">
        <v>807</v>
      </c>
      <c r="D37" s="472">
        <v>0.12</v>
      </c>
      <c r="E37" s="468">
        <v>0.12</v>
      </c>
      <c r="F37" s="468">
        <v>0.13</v>
      </c>
      <c r="G37" s="468">
        <v>0.434</v>
      </c>
      <c r="H37" s="468">
        <v>0.2</v>
      </c>
      <c r="I37" s="468">
        <v>0.13</v>
      </c>
      <c r="J37" s="468">
        <v>0.09</v>
      </c>
      <c r="K37" s="468">
        <v>0.1</v>
      </c>
      <c r="L37" s="468">
        <v>0.13</v>
      </c>
      <c r="M37" s="468">
        <v>0.08</v>
      </c>
      <c r="N37" s="468">
        <v>0.21</v>
      </c>
      <c r="O37" s="468">
        <v>0.15</v>
      </c>
      <c r="P37" s="154"/>
    </row>
    <row r="38" spans="2:18" s="20" customFormat="1" ht="20.100000000000001" customHeight="1">
      <c r="B38" s="83"/>
      <c r="C38" s="74"/>
      <c r="D38" s="65"/>
      <c r="E38" s="65"/>
      <c r="F38" s="65"/>
      <c r="G38" s="65"/>
      <c r="H38" s="65"/>
      <c r="I38" s="65"/>
      <c r="J38" s="65"/>
      <c r="K38" s="65"/>
      <c r="L38" s="65"/>
      <c r="M38" s="65"/>
      <c r="N38" s="65"/>
      <c r="O38" s="65"/>
      <c r="P38" s="486"/>
    </row>
    <row r="39" spans="2:18" s="20" customFormat="1" ht="20.100000000000001" customHeight="1">
      <c r="B39" s="83"/>
      <c r="C39" s="566" t="s">
        <v>159</v>
      </c>
      <c r="D39" s="566"/>
      <c r="E39" s="566"/>
      <c r="F39" s="566"/>
      <c r="G39" s="566"/>
      <c r="H39" s="566"/>
      <c r="I39" s="80"/>
      <c r="J39" s="80"/>
      <c r="K39" s="65"/>
      <c r="L39" s="65"/>
      <c r="M39" s="65"/>
      <c r="N39" s="65"/>
      <c r="O39" s="65"/>
      <c r="P39" s="486"/>
    </row>
    <row r="40" spans="2:18" s="20" customFormat="1" ht="20.100000000000001" customHeight="1">
      <c r="B40" s="83"/>
      <c r="C40" s="568"/>
      <c r="D40" s="83"/>
      <c r="E40" s="83"/>
      <c r="F40" s="565" t="s">
        <v>148</v>
      </c>
      <c r="G40" s="565"/>
      <c r="H40" s="565"/>
      <c r="I40" s="565" t="s">
        <v>139</v>
      </c>
      <c r="J40" s="565"/>
      <c r="K40" s="65"/>
      <c r="L40" s="65"/>
      <c r="M40" s="65"/>
      <c r="N40" s="65"/>
      <c r="O40" s="65"/>
      <c r="P40" s="486"/>
    </row>
    <row r="41" spans="2:18" s="123" customFormat="1" ht="30">
      <c r="B41" s="121"/>
      <c r="C41" s="568"/>
      <c r="D41" s="122"/>
      <c r="E41" s="122"/>
      <c r="F41" s="60" t="s">
        <v>137</v>
      </c>
      <c r="G41" s="60" t="s">
        <v>160</v>
      </c>
      <c r="H41" s="60" t="s">
        <v>161</v>
      </c>
      <c r="I41" s="60" t="s">
        <v>133</v>
      </c>
      <c r="J41" s="60" t="s">
        <v>134</v>
      </c>
      <c r="K41" s="107"/>
      <c r="L41" s="107"/>
      <c r="M41" s="107"/>
      <c r="N41" s="107"/>
      <c r="O41" s="107"/>
      <c r="P41" s="487"/>
    </row>
    <row r="42" spans="2:18" s="20" customFormat="1" ht="20.100000000000001" customHeight="1">
      <c r="B42" s="83"/>
      <c r="C42" s="63" t="s">
        <v>142</v>
      </c>
      <c r="D42" s="99"/>
      <c r="E42" s="99"/>
      <c r="F42" s="68">
        <v>106</v>
      </c>
      <c r="G42" s="68">
        <v>56</v>
      </c>
      <c r="H42" s="68">
        <v>50</v>
      </c>
      <c r="I42" s="68">
        <v>52</v>
      </c>
      <c r="J42" s="68">
        <v>54</v>
      </c>
      <c r="K42" s="65"/>
      <c r="L42" s="65"/>
      <c r="M42" s="65"/>
      <c r="N42" s="65"/>
      <c r="O42" s="65"/>
      <c r="P42" s="486"/>
    </row>
    <row r="43" spans="2:18" s="20" customFormat="1" ht="20.100000000000001" customHeight="1">
      <c r="B43" s="83"/>
      <c r="C43" s="65" t="s">
        <v>143</v>
      </c>
      <c r="D43" s="83"/>
      <c r="E43" s="83"/>
      <c r="F43" s="67">
        <v>30</v>
      </c>
      <c r="G43" s="67">
        <v>13</v>
      </c>
      <c r="H43" s="67">
        <v>17</v>
      </c>
      <c r="I43" s="67">
        <v>28</v>
      </c>
      <c r="J43" s="67">
        <v>2</v>
      </c>
      <c r="K43" s="65"/>
      <c r="L43" s="65"/>
      <c r="M43" s="65"/>
      <c r="N43" s="65"/>
      <c r="O43" s="65"/>
      <c r="P43" s="486"/>
    </row>
    <row r="44" spans="2:18" s="20" customFormat="1" ht="20.100000000000001" customHeight="1">
      <c r="B44" s="83"/>
      <c r="C44" s="65" t="s">
        <v>162</v>
      </c>
      <c r="D44" s="83"/>
      <c r="E44" s="83"/>
      <c r="F44" s="67">
        <v>6</v>
      </c>
      <c r="G44" s="67">
        <v>3</v>
      </c>
      <c r="H44" s="67">
        <v>3</v>
      </c>
      <c r="I44" s="67">
        <v>1</v>
      </c>
      <c r="J44" s="67">
        <v>5</v>
      </c>
      <c r="K44" s="65"/>
      <c r="L44" s="65"/>
      <c r="M44" s="65"/>
      <c r="N44" s="65"/>
      <c r="O44" s="65"/>
      <c r="P44" s="486"/>
    </row>
    <row r="45" spans="2:18" s="20" customFormat="1" ht="20.100000000000001" customHeight="1">
      <c r="B45" s="83"/>
      <c r="C45" s="65" t="s">
        <v>163</v>
      </c>
      <c r="D45" s="83"/>
      <c r="E45" s="83"/>
      <c r="F45" s="67" t="s">
        <v>444</v>
      </c>
      <c r="G45" s="67" t="s">
        <v>444</v>
      </c>
      <c r="H45" s="67" t="s">
        <v>444</v>
      </c>
      <c r="I45" s="67" t="s">
        <v>444</v>
      </c>
      <c r="J45" s="67" t="s">
        <v>444</v>
      </c>
      <c r="K45" s="65"/>
      <c r="L45" s="65"/>
      <c r="M45" s="65"/>
      <c r="N45" s="65"/>
      <c r="O45" s="65"/>
      <c r="P45" s="486"/>
    </row>
    <row r="46" spans="2:18" s="20" customFormat="1" ht="20.100000000000001" customHeight="1">
      <c r="B46" s="83"/>
      <c r="C46" s="74" t="s">
        <v>146</v>
      </c>
      <c r="D46" s="101"/>
      <c r="E46" s="101"/>
      <c r="F46" s="75">
        <v>174</v>
      </c>
      <c r="G46" s="75">
        <v>68</v>
      </c>
      <c r="H46" s="75">
        <v>106</v>
      </c>
      <c r="I46" s="75">
        <v>175</v>
      </c>
      <c r="J46" s="75">
        <v>0</v>
      </c>
      <c r="K46" s="65"/>
      <c r="L46" s="65"/>
      <c r="M46" s="65"/>
      <c r="N46" s="65"/>
      <c r="O46" s="65"/>
      <c r="P46" s="486"/>
    </row>
    <row r="47" spans="2:18" s="20" customFormat="1" ht="20.100000000000001" customHeight="1">
      <c r="B47" s="83"/>
      <c r="C47" s="61" t="s">
        <v>137</v>
      </c>
      <c r="D47" s="98"/>
      <c r="E47" s="98"/>
      <c r="F47" s="62">
        <v>316</v>
      </c>
      <c r="G47" s="62">
        <v>140</v>
      </c>
      <c r="H47" s="62">
        <v>176</v>
      </c>
      <c r="I47" s="62">
        <v>256</v>
      </c>
      <c r="J47" s="62">
        <v>61</v>
      </c>
      <c r="K47" s="65"/>
      <c r="L47" s="65"/>
      <c r="M47" s="65"/>
      <c r="N47" s="65"/>
      <c r="O47" s="65"/>
      <c r="P47" s="486"/>
    </row>
    <row r="48" spans="2:18" s="9" customFormat="1" ht="20.100000000000001" customHeight="1">
      <c r="B48" s="49"/>
      <c r="C48" s="63"/>
      <c r="D48" s="63"/>
      <c r="E48" s="63"/>
      <c r="F48" s="63"/>
      <c r="G48" s="63"/>
      <c r="H48" s="63"/>
      <c r="I48" s="65"/>
      <c r="J48" s="65"/>
      <c r="K48" s="65"/>
      <c r="L48" s="65"/>
      <c r="M48" s="65"/>
      <c r="N48" s="65"/>
      <c r="O48" s="65"/>
      <c r="P48" s="154"/>
    </row>
    <row r="49" spans="2:16" s="9" customFormat="1" ht="20.100000000000001" customHeight="1">
      <c r="B49" s="49"/>
      <c r="C49" s="566" t="s">
        <v>5</v>
      </c>
      <c r="D49" s="566"/>
      <c r="E49" s="566"/>
      <c r="F49" s="566"/>
      <c r="G49" s="80"/>
      <c r="H49" s="80"/>
      <c r="I49" s="80"/>
      <c r="J49" s="80"/>
      <c r="K49" s="65"/>
      <c r="L49" s="65"/>
      <c r="M49" s="65"/>
      <c r="N49" s="65"/>
      <c r="O49" s="65"/>
      <c r="P49" s="154"/>
    </row>
    <row r="50" spans="2:16" s="9" customFormat="1" ht="20.100000000000001" customHeight="1">
      <c r="B50" s="49"/>
      <c r="C50" s="61"/>
      <c r="D50" s="49"/>
      <c r="E50" s="96"/>
      <c r="F50" s="96"/>
      <c r="G50" s="63"/>
      <c r="H50" s="86">
        <v>2023</v>
      </c>
      <c r="I50" s="86">
        <v>2024</v>
      </c>
      <c r="J50" s="86">
        <v>2025</v>
      </c>
      <c r="K50" s="65"/>
      <c r="L50" s="65"/>
      <c r="M50" s="65"/>
      <c r="N50" s="65"/>
      <c r="O50" s="65"/>
      <c r="P50" s="154"/>
    </row>
    <row r="51" spans="2:16" s="9" customFormat="1" ht="20.100000000000001" customHeight="1">
      <c r="B51" s="49"/>
      <c r="C51" s="574" t="s">
        <v>536</v>
      </c>
      <c r="D51" s="574"/>
      <c r="E51" s="574"/>
      <c r="F51" s="49"/>
      <c r="G51" s="63"/>
      <c r="H51" s="94">
        <v>1.3</v>
      </c>
      <c r="I51" s="94">
        <v>0.9</v>
      </c>
      <c r="J51" s="394">
        <v>0.73</v>
      </c>
      <c r="K51" s="65"/>
      <c r="L51" s="65"/>
      <c r="M51" s="65"/>
      <c r="N51" s="65"/>
      <c r="O51" s="65"/>
      <c r="P51" s="154"/>
    </row>
    <row r="52" spans="2:16" s="9" customFormat="1" ht="20.100000000000001" customHeight="1">
      <c r="B52" s="49"/>
      <c r="C52" s="74" t="s">
        <v>164</v>
      </c>
      <c r="D52" s="49"/>
      <c r="E52" s="49"/>
      <c r="F52" s="49"/>
      <c r="G52" s="74"/>
      <c r="H52" s="95">
        <v>13.7</v>
      </c>
      <c r="I52" s="95">
        <v>11.7</v>
      </c>
      <c r="J52" s="395">
        <v>11.39</v>
      </c>
      <c r="K52" s="65"/>
      <c r="L52" s="65"/>
      <c r="M52" s="65"/>
      <c r="N52" s="65"/>
      <c r="O52" s="65"/>
      <c r="P52" s="154"/>
    </row>
    <row r="53" spans="2:16" s="9" customFormat="1" ht="20.100000000000001" customHeight="1">
      <c r="B53" s="49"/>
      <c r="C53" s="63"/>
      <c r="D53" s="63"/>
      <c r="E53" s="63"/>
      <c r="F53" s="63"/>
      <c r="G53" s="65"/>
      <c r="H53" s="65"/>
      <c r="I53" s="65"/>
      <c r="J53" s="65"/>
      <c r="K53" s="65"/>
      <c r="L53" s="65"/>
      <c r="M53" s="65"/>
      <c r="N53" s="65"/>
      <c r="O53" s="65"/>
      <c r="P53" s="154"/>
    </row>
    <row r="54" spans="2:16" s="9" customFormat="1" ht="20.100000000000001" customHeight="1">
      <c r="B54" s="49"/>
      <c r="C54" s="566" t="s">
        <v>6</v>
      </c>
      <c r="D54" s="566"/>
      <c r="E54" s="566"/>
      <c r="F54" s="566"/>
      <c r="G54" s="80"/>
      <c r="H54" s="80"/>
      <c r="I54" s="80"/>
      <c r="J54" s="80"/>
      <c r="K54" s="65"/>
      <c r="L54" s="65"/>
      <c r="M54" s="65"/>
      <c r="N54" s="65"/>
      <c r="O54" s="65"/>
      <c r="P54" s="154"/>
    </row>
    <row r="55" spans="2:16" s="9" customFormat="1" ht="20.100000000000001" customHeight="1">
      <c r="B55" s="49"/>
      <c r="C55" s="61"/>
      <c r="D55" s="49"/>
      <c r="E55" s="49"/>
      <c r="F55" s="49"/>
      <c r="G55" s="63"/>
      <c r="H55" s="86">
        <v>2023</v>
      </c>
      <c r="I55" s="86">
        <v>2024</v>
      </c>
      <c r="J55" s="86">
        <v>2025</v>
      </c>
      <c r="K55" s="65"/>
      <c r="L55" s="65"/>
      <c r="M55" s="65"/>
      <c r="N55" s="65"/>
      <c r="O55" s="65"/>
      <c r="P55" s="154"/>
    </row>
    <row r="56" spans="2:16" s="9" customFormat="1" ht="20.100000000000001" customHeight="1">
      <c r="B56" s="49"/>
      <c r="C56" s="63" t="s">
        <v>165</v>
      </c>
      <c r="D56" s="97"/>
      <c r="E56" s="97"/>
      <c r="F56" s="97"/>
      <c r="G56" s="63"/>
      <c r="H56" s="68">
        <v>79</v>
      </c>
      <c r="I56" s="68">
        <v>79</v>
      </c>
      <c r="J56" s="396">
        <v>79</v>
      </c>
      <c r="K56" s="65"/>
      <c r="L56" s="65"/>
      <c r="M56" s="65"/>
      <c r="N56" s="65"/>
      <c r="O56" s="65"/>
      <c r="P56" s="154"/>
    </row>
    <row r="57" spans="2:16" s="9" customFormat="1" ht="20.100000000000001" customHeight="1">
      <c r="B57" s="49"/>
      <c r="C57" s="573" t="s">
        <v>752</v>
      </c>
      <c r="D57" s="573"/>
      <c r="E57" s="49"/>
      <c r="F57" s="49"/>
      <c r="G57" s="65"/>
      <c r="H57" s="75">
        <v>40</v>
      </c>
      <c r="I57" s="75">
        <v>38</v>
      </c>
      <c r="J57" s="397">
        <v>38</v>
      </c>
      <c r="K57" s="65"/>
      <c r="L57" s="65"/>
      <c r="M57" s="65"/>
      <c r="N57" s="65"/>
      <c r="O57" s="65"/>
      <c r="P57" s="154"/>
    </row>
    <row r="58" spans="2:16" s="9" customFormat="1" ht="20.100000000000001" customHeight="1">
      <c r="B58" s="49"/>
      <c r="C58" s="63"/>
      <c r="D58" s="63"/>
      <c r="E58" s="63"/>
      <c r="F58" s="63"/>
      <c r="G58" s="63"/>
      <c r="H58" s="65"/>
      <c r="I58" s="65"/>
      <c r="J58" s="65"/>
      <c r="K58" s="65"/>
      <c r="L58" s="65"/>
      <c r="M58" s="65"/>
      <c r="N58" s="65"/>
      <c r="O58" s="65"/>
      <c r="P58" s="154"/>
    </row>
    <row r="59" spans="2:16" s="9" customFormat="1" ht="20.100000000000001" customHeight="1">
      <c r="B59" s="49"/>
      <c r="C59" s="566" t="s">
        <v>166</v>
      </c>
      <c r="D59" s="566"/>
      <c r="E59" s="80"/>
      <c r="F59" s="80"/>
      <c r="G59" s="80"/>
      <c r="H59" s="80"/>
      <c r="I59" s="80"/>
      <c r="J59" s="80"/>
      <c r="K59" s="65"/>
      <c r="L59" s="65"/>
      <c r="M59" s="65"/>
      <c r="N59" s="65"/>
      <c r="O59" s="65"/>
      <c r="P59" s="154"/>
    </row>
    <row r="60" spans="2:16" s="9" customFormat="1" ht="20.100000000000001" customHeight="1">
      <c r="B60" s="49"/>
      <c r="C60" s="63" t="s">
        <v>129</v>
      </c>
      <c r="D60" s="49"/>
      <c r="E60" s="63"/>
      <c r="F60" s="63"/>
      <c r="G60" s="63"/>
      <c r="H60" s="63"/>
      <c r="I60" s="63"/>
      <c r="J60" s="398">
        <v>78</v>
      </c>
      <c r="K60" s="65"/>
      <c r="L60" s="65"/>
      <c r="M60" s="65"/>
      <c r="N60" s="65"/>
      <c r="O60" s="65"/>
      <c r="P60" s="154"/>
    </row>
    <row r="61" spans="2:16" s="9" customFormat="1" ht="20.100000000000001" customHeight="1" collapsed="1">
      <c r="B61" s="49"/>
      <c r="C61" s="74" t="s">
        <v>127</v>
      </c>
      <c r="D61" s="49"/>
      <c r="E61" s="65"/>
      <c r="F61" s="65"/>
      <c r="G61" s="74"/>
      <c r="H61" s="65"/>
      <c r="I61" s="65"/>
      <c r="J61" s="399">
        <v>70</v>
      </c>
      <c r="K61" s="65"/>
      <c r="L61" s="65"/>
      <c r="M61" s="65"/>
      <c r="N61" s="65"/>
      <c r="O61" s="65"/>
      <c r="P61" s="154"/>
    </row>
    <row r="62" spans="2:16" s="9" customFormat="1" ht="20.100000000000001" customHeight="1">
      <c r="B62" s="49"/>
      <c r="C62" s="73" t="s">
        <v>137</v>
      </c>
      <c r="D62" s="118"/>
      <c r="E62" s="73"/>
      <c r="F62" s="73"/>
      <c r="G62" s="119"/>
      <c r="H62" s="73"/>
      <c r="I62" s="73"/>
      <c r="J62" s="73">
        <v>148</v>
      </c>
      <c r="K62" s="65"/>
      <c r="L62" s="65"/>
      <c r="M62" s="65"/>
      <c r="N62" s="65"/>
      <c r="O62" s="65"/>
      <c r="P62" s="154"/>
    </row>
    <row r="63" spans="2:16" s="9" customFormat="1" ht="20.100000000000001" customHeight="1">
      <c r="B63" s="49"/>
      <c r="C63" s="63"/>
      <c r="D63" s="63"/>
      <c r="E63" s="63"/>
      <c r="F63" s="65"/>
      <c r="G63" s="63"/>
      <c r="H63" s="63"/>
      <c r="I63" s="65"/>
      <c r="J63" s="65"/>
      <c r="K63" s="65"/>
      <c r="L63" s="65"/>
      <c r="M63" s="65"/>
      <c r="N63" s="65"/>
      <c r="O63" s="65"/>
      <c r="P63" s="154"/>
    </row>
    <row r="64" spans="2:16" s="9" customFormat="1" ht="20.100000000000001" customHeight="1">
      <c r="B64" s="49"/>
      <c r="C64" s="566" t="s">
        <v>167</v>
      </c>
      <c r="D64" s="566"/>
      <c r="E64" s="566"/>
      <c r="F64" s="80"/>
      <c r="G64" s="80"/>
      <c r="H64" s="80"/>
      <c r="I64" s="80"/>
      <c r="J64" s="80"/>
      <c r="K64" s="65"/>
      <c r="L64" s="65"/>
      <c r="M64" s="65"/>
      <c r="N64" s="65"/>
      <c r="O64" s="65"/>
      <c r="P64" s="154"/>
    </row>
    <row r="65" spans="2:16" s="9" customFormat="1" ht="20.100000000000001" customHeight="1">
      <c r="B65" s="49"/>
      <c r="C65" s="61"/>
      <c r="D65" s="96"/>
      <c r="E65" s="61"/>
      <c r="F65" s="61"/>
      <c r="G65" s="65"/>
      <c r="H65" s="65"/>
      <c r="I65" s="63"/>
      <c r="J65" s="86" t="s">
        <v>137</v>
      </c>
      <c r="K65" s="65"/>
      <c r="L65" s="65"/>
      <c r="M65" s="65"/>
      <c r="N65" s="65"/>
      <c r="O65" s="65"/>
      <c r="P65" s="154"/>
    </row>
    <row r="66" spans="2:16" s="9" customFormat="1" ht="20.100000000000001" customHeight="1" collapsed="1">
      <c r="B66" s="49"/>
      <c r="C66" s="63" t="s">
        <v>129</v>
      </c>
      <c r="D66" s="49"/>
      <c r="E66" s="65"/>
      <c r="F66" s="65"/>
      <c r="G66" s="63"/>
      <c r="H66" s="63"/>
      <c r="I66" s="63"/>
      <c r="J66" s="396">
        <v>7.6</v>
      </c>
      <c r="K66" s="65"/>
      <c r="L66" s="65"/>
      <c r="M66" s="65"/>
      <c r="N66" s="65"/>
      <c r="O66" s="65"/>
      <c r="P66" s="154"/>
    </row>
    <row r="67" spans="2:16" s="21" customFormat="1" ht="20.100000000000001" customHeight="1">
      <c r="B67" s="84"/>
      <c r="C67" s="74" t="s">
        <v>127</v>
      </c>
      <c r="D67" s="84"/>
      <c r="E67" s="74"/>
      <c r="F67" s="65"/>
      <c r="G67" s="74"/>
      <c r="H67" s="65"/>
      <c r="I67" s="65"/>
      <c r="J67" s="397">
        <v>8.4</v>
      </c>
      <c r="K67" s="65"/>
      <c r="L67" s="65"/>
      <c r="M67" s="65"/>
      <c r="N67" s="65"/>
      <c r="O67" s="65"/>
      <c r="P67" s="488"/>
    </row>
    <row r="68" spans="2:16" s="21" customFormat="1" ht="14.1" customHeight="1">
      <c r="B68" s="84"/>
      <c r="C68" s="84"/>
      <c r="D68" s="100"/>
      <c r="E68" s="55"/>
      <c r="F68" s="100"/>
      <c r="G68" s="55"/>
      <c r="H68" s="100"/>
      <c r="I68" s="100"/>
      <c r="J68" s="55"/>
      <c r="K68" s="55"/>
      <c r="L68" s="55"/>
      <c r="M68" s="55"/>
      <c r="N68" s="84"/>
      <c r="O68" s="84"/>
      <c r="P68" s="488"/>
    </row>
    <row r="69" spans="2:16" s="21" customFormat="1" ht="5.0999999999999996" customHeight="1">
      <c r="B69" s="84"/>
      <c r="C69" s="103"/>
      <c r="D69" s="104"/>
      <c r="E69" s="104"/>
      <c r="F69" s="104"/>
      <c r="G69" s="104"/>
      <c r="H69" s="104"/>
      <c r="I69" s="104"/>
      <c r="J69" s="104"/>
      <c r="K69" s="55"/>
      <c r="L69" s="55"/>
      <c r="M69" s="55"/>
      <c r="N69" s="84"/>
      <c r="O69" s="84"/>
      <c r="P69" s="488"/>
    </row>
    <row r="70" spans="2:16" s="21" customFormat="1" ht="17.100000000000001" customHeight="1">
      <c r="B70" s="84"/>
      <c r="C70" s="524" t="s">
        <v>772</v>
      </c>
      <c r="D70" s="524"/>
      <c r="E70" s="524"/>
      <c r="F70" s="524"/>
      <c r="G70" s="524"/>
      <c r="H70" s="524"/>
      <c r="I70" s="524"/>
      <c r="J70" s="104"/>
      <c r="K70" s="55"/>
      <c r="L70" s="55"/>
      <c r="M70" s="55"/>
      <c r="N70" s="84"/>
      <c r="O70" s="84"/>
      <c r="P70" s="488"/>
    </row>
    <row r="71" spans="2:16" s="21" customFormat="1" ht="27.6" customHeight="1">
      <c r="B71" s="84"/>
      <c r="C71" s="524" t="s">
        <v>887</v>
      </c>
      <c r="D71" s="524"/>
      <c r="E71" s="524"/>
      <c r="F71" s="524"/>
      <c r="G71" s="524"/>
      <c r="H71" s="524"/>
      <c r="I71" s="524"/>
      <c r="J71" s="524"/>
      <c r="K71" s="55"/>
      <c r="L71" s="55"/>
      <c r="M71" s="55"/>
      <c r="N71" s="84"/>
      <c r="O71" s="84"/>
      <c r="P71" s="488"/>
    </row>
    <row r="72" spans="2:16" s="21" customFormat="1" ht="18.600000000000001" customHeight="1">
      <c r="B72" s="84"/>
      <c r="C72" s="524" t="s">
        <v>895</v>
      </c>
      <c r="D72" s="524"/>
      <c r="E72" s="524"/>
      <c r="F72" s="524"/>
      <c r="G72" s="524"/>
      <c r="H72" s="524"/>
      <c r="I72" s="524"/>
      <c r="J72" s="524"/>
      <c r="K72" s="55"/>
      <c r="L72" s="55"/>
      <c r="M72" s="55"/>
      <c r="N72" s="84"/>
      <c r="O72" s="84"/>
      <c r="P72" s="488"/>
    </row>
    <row r="73" spans="2:16" s="21" customFormat="1" ht="14.1" customHeight="1">
      <c r="B73" s="84"/>
      <c r="C73" s="524" t="s">
        <v>806</v>
      </c>
      <c r="D73" s="524"/>
      <c r="E73" s="524"/>
      <c r="F73" s="524"/>
      <c r="G73" s="524"/>
      <c r="H73" s="524"/>
      <c r="I73" s="524"/>
      <c r="J73" s="524"/>
      <c r="K73" s="55"/>
      <c r="L73" s="55"/>
      <c r="M73" s="55"/>
      <c r="N73" s="84"/>
      <c r="O73" s="84"/>
      <c r="P73" s="488"/>
    </row>
    <row r="74" spans="2:16" s="21" customFormat="1" ht="5.0999999999999996" customHeight="1">
      <c r="B74" s="84"/>
      <c r="C74" s="103"/>
      <c r="D74" s="104"/>
      <c r="E74" s="104"/>
      <c r="F74" s="104"/>
      <c r="G74" s="104"/>
      <c r="H74" s="104"/>
      <c r="I74" s="104"/>
      <c r="J74" s="104"/>
      <c r="K74" s="55"/>
      <c r="L74" s="55"/>
      <c r="M74" s="55"/>
      <c r="N74" s="84"/>
      <c r="O74" s="84"/>
      <c r="P74" s="488"/>
    </row>
    <row r="75" spans="2:16" s="21" customFormat="1" ht="15" customHeight="1">
      <c r="B75" s="84"/>
      <c r="C75" s="84"/>
      <c r="D75" s="55"/>
      <c r="E75" s="55"/>
      <c r="F75" s="55"/>
      <c r="G75" s="55"/>
      <c r="H75" s="55"/>
      <c r="I75" s="55"/>
      <c r="J75" s="55"/>
      <c r="K75" s="55"/>
      <c r="L75" s="55"/>
      <c r="M75" s="55"/>
      <c r="N75" s="84"/>
      <c r="O75" s="84"/>
      <c r="P75" s="488"/>
    </row>
    <row r="76" spans="2:16" s="21" customFormat="1" ht="15" customHeight="1">
      <c r="B76" s="84"/>
      <c r="C76" s="56"/>
      <c r="D76" s="49"/>
      <c r="E76" s="49"/>
      <c r="F76" s="81"/>
      <c r="G76" s="81"/>
      <c r="H76" s="81"/>
      <c r="I76" s="55"/>
      <c r="J76" s="55"/>
      <c r="K76" s="55"/>
      <c r="L76" s="55"/>
      <c r="M76" s="55"/>
      <c r="N76" s="84"/>
      <c r="O76" s="84"/>
      <c r="P76" s="488"/>
    </row>
    <row r="77" spans="2:16" s="21" customFormat="1" ht="15">
      <c r="B77" s="84"/>
      <c r="C77" s="56"/>
      <c r="D77" s="49"/>
      <c r="E77" s="49"/>
      <c r="F77" s="81"/>
      <c r="G77" s="81"/>
      <c r="H77" s="81"/>
      <c r="I77" s="55"/>
      <c r="J77" s="55"/>
      <c r="K77" s="55"/>
      <c r="L77" s="55"/>
      <c r="M77" s="55"/>
      <c r="N77" s="84"/>
      <c r="O77" s="84"/>
      <c r="P77" s="488"/>
    </row>
    <row r="78" spans="2:16" s="21" customFormat="1" ht="15">
      <c r="B78" s="84"/>
      <c r="C78" s="56"/>
      <c r="D78" s="49"/>
      <c r="E78" s="49"/>
      <c r="F78" s="81"/>
      <c r="G78" s="81"/>
      <c r="H78" s="81"/>
      <c r="I78" s="55"/>
      <c r="J78" s="55"/>
      <c r="K78" s="55"/>
      <c r="L78" s="55"/>
      <c r="M78" s="55"/>
      <c r="N78" s="84"/>
      <c r="O78" s="84"/>
      <c r="P78" s="488"/>
    </row>
    <row r="79" spans="2:16" s="21" customFormat="1" ht="15">
      <c r="B79" s="84"/>
      <c r="C79" s="56"/>
      <c r="D79" s="49"/>
      <c r="E79" s="49"/>
      <c r="F79" s="81"/>
      <c r="G79" s="81"/>
      <c r="H79" s="81"/>
      <c r="I79" s="55"/>
      <c r="J79" s="55"/>
      <c r="K79" s="55"/>
      <c r="L79" s="55"/>
      <c r="M79" s="55"/>
      <c r="N79" s="84"/>
      <c r="O79" s="84"/>
      <c r="P79" s="488"/>
    </row>
    <row r="80" spans="2:16" s="21" customFormat="1" ht="15">
      <c r="B80" s="84"/>
      <c r="C80" s="56"/>
      <c r="D80" s="49"/>
      <c r="E80" s="49"/>
      <c r="F80" s="81"/>
      <c r="G80" s="81"/>
      <c r="H80" s="81"/>
      <c r="I80" s="55"/>
      <c r="J80" s="55"/>
      <c r="K80" s="55"/>
      <c r="L80" s="55"/>
      <c r="M80" s="55"/>
      <c r="N80" s="84"/>
      <c r="O80" s="84"/>
      <c r="P80" s="488"/>
    </row>
    <row r="81" spans="2:16" s="21" customFormat="1" ht="15">
      <c r="B81" s="84"/>
      <c r="C81" s="56"/>
      <c r="D81" s="49"/>
      <c r="E81" s="49"/>
      <c r="F81" s="81"/>
      <c r="G81" s="81"/>
      <c r="H81" s="81"/>
      <c r="I81" s="55"/>
      <c r="J81" s="55"/>
      <c r="K81" s="55"/>
      <c r="L81" s="55"/>
      <c r="M81" s="55"/>
      <c r="N81" s="84"/>
      <c r="O81" s="84"/>
      <c r="P81" s="488"/>
    </row>
    <row r="82" spans="2:16" s="21" customFormat="1" ht="26.25" customHeight="1">
      <c r="B82" s="84"/>
      <c r="C82" s="56"/>
      <c r="D82" s="49"/>
      <c r="E82" s="49"/>
      <c r="F82" s="81"/>
      <c r="G82" s="81"/>
      <c r="H82" s="81"/>
      <c r="I82" s="55"/>
      <c r="J82" s="55"/>
      <c r="K82" s="55"/>
      <c r="L82" s="55"/>
      <c r="M82" s="55"/>
      <c r="N82" s="84"/>
      <c r="O82" s="84"/>
      <c r="P82" s="488"/>
    </row>
    <row r="83" spans="2:16" s="21" customFormat="1" ht="15">
      <c r="B83" s="84"/>
      <c r="C83" s="56"/>
      <c r="D83" s="49"/>
      <c r="E83" s="49"/>
      <c r="F83" s="81"/>
      <c r="G83" s="81"/>
      <c r="H83" s="81"/>
      <c r="I83" s="55"/>
      <c r="J83" s="55"/>
      <c r="K83" s="55"/>
      <c r="L83" s="55"/>
      <c r="M83" s="55"/>
      <c r="N83" s="84"/>
      <c r="O83" s="84"/>
      <c r="P83" s="488"/>
    </row>
  </sheetData>
  <mergeCells count="30">
    <mergeCell ref="C71:J71"/>
    <mergeCell ref="E17:G17"/>
    <mergeCell ref="E7:J7"/>
    <mergeCell ref="C16:C18"/>
    <mergeCell ref="D16:J16"/>
    <mergeCell ref="C40:C41"/>
    <mergeCell ref="C7:C8"/>
    <mergeCell ref="C27:C28"/>
    <mergeCell ref="J34:N34"/>
    <mergeCell ref="C59:D59"/>
    <mergeCell ref="C64:E64"/>
    <mergeCell ref="C57:D57"/>
    <mergeCell ref="C49:F49"/>
    <mergeCell ref="C51:E51"/>
    <mergeCell ref="C72:J72"/>
    <mergeCell ref="C73:J73"/>
    <mergeCell ref="C70:I70"/>
    <mergeCell ref="C1:K1"/>
    <mergeCell ref="G27:J27"/>
    <mergeCell ref="F40:H40"/>
    <mergeCell ref="I40:J40"/>
    <mergeCell ref="C6:J6"/>
    <mergeCell ref="C15:J15"/>
    <mergeCell ref="C3:J3"/>
    <mergeCell ref="C26:J26"/>
    <mergeCell ref="C33:J33"/>
    <mergeCell ref="C39:H39"/>
    <mergeCell ref="C34:C35"/>
    <mergeCell ref="F34:I34"/>
    <mergeCell ref="C54:F54"/>
  </mergeCells>
  <printOptions horizontalCentered="1"/>
  <pageMargins left="0.39370078740157483" right="0.39370078740157483" top="0.39370078740157483" bottom="0.39370078740157483" header="0" footer="0"/>
  <pageSetup paperSize="9" scale="72" fitToHeight="0" orientation="landscape" r:id="rId1"/>
  <rowBreaks count="2" manualBreakCount="2">
    <brk id="25" min="1" max="14" man="1"/>
    <brk id="58" min="1" max="1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11B6-59C1-440C-BA6C-A47B3B9398A2}">
  <sheetPr>
    <tabColor rgb="FF0070C0"/>
    <pageSetUpPr autoPageBreaks="0" fitToPage="1"/>
  </sheetPr>
  <dimension ref="B1:J33"/>
  <sheetViews>
    <sheetView showGridLines="0" showZeros="0" topLeftCell="A3" zoomScale="90" zoomScaleNormal="90" zoomScaleSheetLayoutView="90" workbookViewId="0">
      <selection activeCell="J20" sqref="J20"/>
      <extLst>
        <ext xmlns:xlsdti="http://schemas.microsoft.com/office/spreadsheetml/2023/showDataTypeIcons" uri="{77bfe23e-c014-4d31-8a63-9c772dbf06b6}">
          <xlsdti:showDataTypeIcons visible="0"/>
        </ext>
      </extLst>
    </sheetView>
  </sheetViews>
  <sheetFormatPr defaultColWidth="9.08984375" defaultRowHeight="15"/>
  <cols>
    <col min="1" max="1" width="8.7265625" style="3" customWidth="1"/>
    <col min="2" max="2" width="1.7265625" style="127" customWidth="1"/>
    <col min="3" max="3" width="29.08984375" style="127" customWidth="1"/>
    <col min="4" max="7" width="16.54296875" style="127" customWidth="1"/>
    <col min="8" max="8" width="2.54296875" style="127" customWidth="1"/>
    <col min="9" max="13" width="9.08984375" style="3"/>
    <col min="14" max="14" width="1.08984375" style="3" customWidth="1"/>
    <col min="15" max="33" width="0" style="3" hidden="1" customWidth="1"/>
    <col min="34" max="16384" width="9.08984375" style="3"/>
  </cols>
  <sheetData>
    <row r="1" spans="3:8" ht="84.6" customHeight="1">
      <c r="C1" s="576"/>
      <c r="D1" s="576"/>
      <c r="E1" s="576"/>
      <c r="F1" s="576"/>
      <c r="G1" s="576"/>
      <c r="H1" s="576"/>
    </row>
    <row r="2" spans="3:8" ht="14.1" customHeight="1"/>
    <row r="3" spans="3:8" ht="43.5" customHeight="1">
      <c r="C3" s="577" t="s">
        <v>785</v>
      </c>
      <c r="D3" s="577"/>
      <c r="E3" s="577"/>
      <c r="F3" s="280"/>
      <c r="G3" s="280"/>
    </row>
    <row r="4" spans="3:8" ht="14.1" customHeight="1">
      <c r="C4" s="306"/>
      <c r="D4" s="306"/>
      <c r="E4" s="306"/>
      <c r="F4" s="307"/>
      <c r="G4" s="307"/>
    </row>
    <row r="5" spans="3:8" ht="14.1" customHeight="1">
      <c r="C5" s="308"/>
      <c r="D5" s="308"/>
      <c r="E5" s="308"/>
      <c r="F5" s="308"/>
      <c r="G5" s="308"/>
    </row>
    <row r="6" spans="3:8" ht="14.1" customHeight="1">
      <c r="C6" s="199"/>
      <c r="F6" s="309" t="s">
        <v>133</v>
      </c>
      <c r="G6" s="309" t="s">
        <v>134</v>
      </c>
    </row>
    <row r="7" spans="3:8" ht="20.100000000000001" customHeight="1">
      <c r="C7" s="195" t="s">
        <v>199</v>
      </c>
      <c r="D7" s="310"/>
      <c r="E7" s="310"/>
      <c r="F7" s="214" t="s">
        <v>726</v>
      </c>
      <c r="G7" s="214" t="s">
        <v>728</v>
      </c>
    </row>
    <row r="8" spans="3:8" ht="20.100000000000001" customHeight="1">
      <c r="C8" s="197" t="s">
        <v>538</v>
      </c>
      <c r="D8" s="311"/>
      <c r="E8" s="311"/>
      <c r="F8" s="312">
        <v>5.149</v>
      </c>
      <c r="G8" s="312">
        <v>2.5310000000000001</v>
      </c>
    </row>
    <row r="9" spans="3:8" ht="14.1" customHeight="1">
      <c r="C9" s="197"/>
      <c r="D9" s="311"/>
      <c r="E9" s="311"/>
      <c r="F9" s="312"/>
      <c r="G9" s="312"/>
    </row>
    <row r="10" spans="3:8" ht="20.100000000000001" customHeight="1">
      <c r="C10" s="195" t="s">
        <v>200</v>
      </c>
      <c r="D10" s="310"/>
      <c r="E10" s="310"/>
      <c r="F10" s="313"/>
      <c r="G10" s="313"/>
    </row>
    <row r="11" spans="3:8" ht="20.100000000000001" customHeight="1">
      <c r="C11" s="201" t="s">
        <v>727</v>
      </c>
      <c r="D11" s="310"/>
      <c r="E11" s="310"/>
      <c r="F11" s="313">
        <v>4.8410000000000002</v>
      </c>
      <c r="G11" s="313">
        <v>0.59699999999999998</v>
      </c>
    </row>
    <row r="12" spans="3:8" ht="20.100000000000001" customHeight="1">
      <c r="C12" s="314"/>
      <c r="D12" s="197"/>
      <c r="E12" s="197"/>
      <c r="F12" s="199"/>
      <c r="G12" s="199"/>
    </row>
    <row r="13" spans="3:8" ht="20.100000000000001" customHeight="1">
      <c r="C13" s="566" t="s">
        <v>795</v>
      </c>
      <c r="D13" s="566"/>
      <c r="E13" s="566"/>
      <c r="F13" s="360"/>
      <c r="G13" s="360"/>
    </row>
    <row r="14" spans="3:8" ht="20.100000000000001" customHeight="1">
      <c r="C14" s="298"/>
      <c r="D14" s="578" t="s">
        <v>203</v>
      </c>
      <c r="E14" s="579" t="s">
        <v>133</v>
      </c>
      <c r="F14" s="579"/>
      <c r="G14" s="579"/>
    </row>
    <row r="15" spans="3:8" ht="23.1" customHeight="1">
      <c r="C15" s="195" t="s">
        <v>681</v>
      </c>
      <c r="D15" s="578"/>
      <c r="E15" s="315" t="s">
        <v>204</v>
      </c>
      <c r="F15" s="315" t="s">
        <v>205</v>
      </c>
      <c r="G15" s="315" t="s">
        <v>102</v>
      </c>
    </row>
    <row r="16" spans="3:8" ht="20.100000000000001" customHeight="1">
      <c r="C16" s="197" t="s">
        <v>206</v>
      </c>
      <c r="D16" s="461">
        <v>37</v>
      </c>
      <c r="E16" s="461">
        <v>4</v>
      </c>
      <c r="F16" s="462">
        <v>30</v>
      </c>
      <c r="G16" s="461">
        <v>3</v>
      </c>
    </row>
    <row r="17" spans="3:10" ht="20.100000000000001" customHeight="1">
      <c r="C17" s="199" t="s">
        <v>207</v>
      </c>
      <c r="D17" s="462" t="s">
        <v>444</v>
      </c>
      <c r="E17" s="462" t="s">
        <v>444</v>
      </c>
      <c r="F17" s="462" t="s">
        <v>444</v>
      </c>
      <c r="G17" s="462" t="s">
        <v>444</v>
      </c>
    </row>
    <row r="18" spans="3:10" ht="20.100000000000001" customHeight="1">
      <c r="C18" s="199" t="s">
        <v>208</v>
      </c>
      <c r="D18" s="462" t="s">
        <v>444</v>
      </c>
      <c r="E18" s="462" t="s">
        <v>444</v>
      </c>
      <c r="F18" s="462" t="s">
        <v>444</v>
      </c>
      <c r="G18" s="462" t="s">
        <v>444</v>
      </c>
    </row>
    <row r="19" spans="3:10" ht="20.100000000000001" customHeight="1">
      <c r="C19" s="199" t="s">
        <v>209</v>
      </c>
      <c r="D19" s="462">
        <v>11</v>
      </c>
      <c r="E19" s="462" t="s">
        <v>444</v>
      </c>
      <c r="F19" s="462">
        <v>11</v>
      </c>
      <c r="G19" s="462" t="s">
        <v>444</v>
      </c>
    </row>
    <row r="20" spans="3:10" ht="20.100000000000001" customHeight="1">
      <c r="C20" s="199" t="s">
        <v>210</v>
      </c>
      <c r="D20" s="462" t="s">
        <v>444</v>
      </c>
      <c r="E20" s="462" t="s">
        <v>444</v>
      </c>
      <c r="F20" s="462" t="s">
        <v>444</v>
      </c>
      <c r="G20" s="462" t="s">
        <v>444</v>
      </c>
    </row>
    <row r="21" spans="3:10" ht="20.100000000000001" customHeight="1">
      <c r="C21" s="199" t="s">
        <v>211</v>
      </c>
      <c r="D21" s="462" t="s">
        <v>444</v>
      </c>
      <c r="E21" s="462" t="s">
        <v>444</v>
      </c>
      <c r="F21" s="462" t="s">
        <v>444</v>
      </c>
      <c r="G21" s="462" t="s">
        <v>444</v>
      </c>
    </row>
    <row r="22" spans="3:10" ht="20.100000000000001" customHeight="1">
      <c r="C22" s="199" t="s">
        <v>212</v>
      </c>
      <c r="D22" s="462" t="s">
        <v>444</v>
      </c>
      <c r="E22" s="462" t="s">
        <v>444</v>
      </c>
      <c r="F22" s="462" t="s">
        <v>444</v>
      </c>
      <c r="G22" s="462" t="s">
        <v>444</v>
      </c>
    </row>
    <row r="23" spans="3:10" ht="20.100000000000001" customHeight="1">
      <c r="C23" s="199" t="s">
        <v>213</v>
      </c>
      <c r="D23" s="463">
        <v>42</v>
      </c>
      <c r="E23" s="463">
        <v>5</v>
      </c>
      <c r="F23" s="462">
        <v>37</v>
      </c>
      <c r="G23" s="462" t="s">
        <v>444</v>
      </c>
    </row>
    <row r="24" spans="3:10" ht="20.100000000000001" customHeight="1">
      <c r="C24" s="199" t="s">
        <v>131</v>
      </c>
      <c r="D24" s="463">
        <v>5</v>
      </c>
      <c r="E24" s="462" t="s">
        <v>444</v>
      </c>
      <c r="F24" s="462">
        <v>3</v>
      </c>
      <c r="G24" s="463">
        <v>2</v>
      </c>
    </row>
    <row r="25" spans="3:10" ht="20.100000000000001" customHeight="1">
      <c r="C25" s="199" t="s">
        <v>214</v>
      </c>
      <c r="D25" s="462" t="s">
        <v>444</v>
      </c>
      <c r="E25" s="462" t="s">
        <v>444</v>
      </c>
      <c r="F25" s="462" t="s">
        <v>444</v>
      </c>
      <c r="G25" s="462" t="s">
        <v>444</v>
      </c>
    </row>
    <row r="26" spans="3:10" ht="20.100000000000001" customHeight="1">
      <c r="C26" s="199" t="s">
        <v>215</v>
      </c>
      <c r="D26" s="462" t="s">
        <v>444</v>
      </c>
      <c r="E26" s="462" t="s">
        <v>444</v>
      </c>
      <c r="F26" s="462" t="s">
        <v>444</v>
      </c>
      <c r="G26" s="462" t="s">
        <v>444</v>
      </c>
    </row>
    <row r="27" spans="3:10" ht="20.100000000000001" customHeight="1">
      <c r="C27" s="199" t="s">
        <v>216</v>
      </c>
      <c r="D27" s="462" t="s">
        <v>444</v>
      </c>
      <c r="E27" s="462" t="s">
        <v>444</v>
      </c>
      <c r="F27" s="462" t="s">
        <v>444</v>
      </c>
      <c r="G27" s="462" t="s">
        <v>444</v>
      </c>
    </row>
    <row r="28" spans="3:10" ht="20.100000000000001" customHeight="1">
      <c r="C28" s="199" t="s">
        <v>896</v>
      </c>
      <c r="D28" s="462" t="s">
        <v>444</v>
      </c>
      <c r="E28" s="462" t="s">
        <v>444</v>
      </c>
      <c r="F28" s="462" t="s">
        <v>444</v>
      </c>
      <c r="G28" s="462" t="s">
        <v>444</v>
      </c>
    </row>
    <row r="29" spans="3:10" ht="20.100000000000001" customHeight="1">
      <c r="C29" s="201" t="s">
        <v>137</v>
      </c>
      <c r="D29" s="464">
        <v>95</v>
      </c>
      <c r="E29" s="464">
        <v>9</v>
      </c>
      <c r="F29" s="464">
        <v>81</v>
      </c>
      <c r="G29" s="464">
        <v>5</v>
      </c>
    </row>
    <row r="30" spans="3:10" ht="14.1" customHeight="1"/>
    <row r="31" spans="3:10" ht="5.0999999999999996" customHeight="1">
      <c r="C31" s="109"/>
      <c r="D31" s="109"/>
      <c r="E31" s="109"/>
      <c r="F31" s="109"/>
      <c r="G31" s="109"/>
      <c r="H31" s="226"/>
      <c r="I31" s="19"/>
      <c r="J31" s="19"/>
    </row>
    <row r="32" spans="3:10" ht="38.25" customHeight="1">
      <c r="C32" s="575" t="s">
        <v>537</v>
      </c>
      <c r="D32" s="575"/>
      <c r="E32" s="575"/>
      <c r="F32" s="575"/>
      <c r="G32" s="575"/>
      <c r="H32" s="154"/>
      <c r="I32" s="9"/>
      <c r="J32" s="9"/>
    </row>
    <row r="33" spans="3:7" ht="21.6" customHeight="1">
      <c r="C33" s="575" t="s">
        <v>796</v>
      </c>
      <c r="D33" s="575"/>
      <c r="E33" s="575"/>
      <c r="F33" s="575"/>
      <c r="G33" s="575"/>
    </row>
  </sheetData>
  <mergeCells count="7">
    <mergeCell ref="C33:G33"/>
    <mergeCell ref="C32:G32"/>
    <mergeCell ref="C1:H1"/>
    <mergeCell ref="C3:E3"/>
    <mergeCell ref="D14:D15"/>
    <mergeCell ref="E14:G14"/>
    <mergeCell ref="C13:E13"/>
  </mergeCells>
  <printOptions horizontalCentered="1"/>
  <pageMargins left="0.39370078740157483" right="0.39370078740157483" top="0.39370078740157483" bottom="0.39370078740157483"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1DA3-0A38-4B70-8721-31D4683CC7D7}">
  <sheetPr>
    <tabColor theme="0" tint="-0.499984740745262"/>
    <pageSetUpPr autoPageBreaks="0" fitToPage="1"/>
  </sheetPr>
  <dimension ref="B1:E18"/>
  <sheetViews>
    <sheetView showGridLines="0" zoomScale="90" zoomScaleNormal="90" zoomScaleSheetLayoutView="90" workbookViewId="0">
      <selection activeCell="D9" sqref="D9"/>
      <extLst>
        <ext xmlns:xlsdti="http://schemas.microsoft.com/office/spreadsheetml/2023/showDataTypeIcons" uri="{77bfe23e-c014-4d31-8a63-9c772dbf06b6}">
          <xlsdti:showDataTypeIcons visible="0"/>
        </ext>
      </extLst>
    </sheetView>
  </sheetViews>
  <sheetFormatPr defaultColWidth="9" defaultRowHeight="15"/>
  <cols>
    <col min="1" max="1" width="8.7265625" style="1" customWidth="1"/>
    <col min="2" max="2" width="1.7265625" style="112" customWidth="1"/>
    <col min="3" max="3" width="60.36328125" style="112" customWidth="1"/>
    <col min="4" max="4" width="20.1796875" style="112" customWidth="1"/>
    <col min="5" max="5" width="17.36328125" style="112" customWidth="1"/>
    <col min="6" max="13" width="9" style="1"/>
    <col min="14" max="14" width="1.08984375" style="1" customWidth="1"/>
    <col min="15" max="33" width="0" style="1" hidden="1" customWidth="1"/>
    <col min="34" max="16384" width="9" style="1"/>
  </cols>
  <sheetData>
    <row r="1" spans="2:5" ht="84.6" customHeight="1">
      <c r="C1" s="523"/>
      <c r="D1" s="523"/>
      <c r="E1" s="523"/>
    </row>
    <row r="2" spans="2:5" ht="14.1" customHeight="1"/>
    <row r="3" spans="2:5" s="29" customFormat="1" ht="20.100000000000001" customHeight="1">
      <c r="B3" s="189"/>
      <c r="C3" s="522" t="s">
        <v>576</v>
      </c>
      <c r="D3" s="522"/>
      <c r="E3" s="189"/>
    </row>
    <row r="4" spans="2:5" ht="14.1" customHeight="1">
      <c r="C4" s="181"/>
      <c r="D4" s="181"/>
    </row>
    <row r="5" spans="2:5" ht="14.1" customHeight="1">
      <c r="C5" s="182"/>
      <c r="D5" s="182"/>
    </row>
    <row r="6" spans="2:5" ht="18" customHeight="1">
      <c r="C6" s="184" t="s">
        <v>577</v>
      </c>
      <c r="D6" s="184" t="s">
        <v>578</v>
      </c>
    </row>
    <row r="7" spans="2:5" ht="18" customHeight="1">
      <c r="C7" s="186" t="s">
        <v>605</v>
      </c>
      <c r="D7" s="187"/>
    </row>
    <row r="8" spans="2:5" s="29" customFormat="1" ht="26.1" customHeight="1">
      <c r="B8" s="189"/>
      <c r="C8" s="190" t="s">
        <v>217</v>
      </c>
      <c r="D8" s="444" t="s">
        <v>607</v>
      </c>
      <c r="E8" s="189"/>
    </row>
    <row r="9" spans="2:5" ht="20.100000000000001" customHeight="1">
      <c r="C9" s="479" t="s">
        <v>222</v>
      </c>
      <c r="D9" s="441" t="s">
        <v>607</v>
      </c>
    </row>
    <row r="10" spans="2:5" ht="20.100000000000001" customHeight="1"/>
    <row r="11" spans="2:5" ht="20.100000000000001" customHeight="1"/>
    <row r="12" spans="2:5" ht="20.100000000000001" customHeight="1"/>
    <row r="13" spans="2:5" ht="20.100000000000001" customHeight="1"/>
    <row r="14" spans="2:5" ht="20.100000000000001" customHeight="1"/>
    <row r="15" spans="2:5" ht="20.100000000000001" customHeight="1"/>
    <row r="16" spans="2:5" ht="20.100000000000001" customHeight="1"/>
    <row r="17" spans="5:5" ht="20.100000000000001" customHeight="1">
      <c r="E17" s="316"/>
    </row>
    <row r="18" spans="5:5" ht="20.100000000000001" customHeight="1"/>
  </sheetData>
  <mergeCells count="2">
    <mergeCell ref="C3:D3"/>
    <mergeCell ref="C1:E1"/>
  </mergeCells>
  <hyperlinks>
    <hyperlink ref="D8" location="'Ethics &amp; Business conduct'!C6" display="Ethics &amp; Business conduct" xr:uid="{BAAE240E-D6E1-4F58-98DE-EBDB7320B5A0}"/>
    <hyperlink ref="D9" location="'Ethics &amp; Business conduct'!C13" display="Ethics &amp; Business conduct" xr:uid="{4AA08FFC-6B38-4638-BC7A-F61077B43DE9}"/>
  </hyperlinks>
  <printOptions horizontalCentered="1"/>
  <pageMargins left="0.39370078740157483" right="0.39370078740157483" top="0.39370078740157483" bottom="0.39370078740157483"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E9F4-A499-4977-AA23-C23E4D27E936}">
  <sheetPr>
    <tabColor rgb="FF0070C0"/>
    <pageSetUpPr autoPageBreaks="0" fitToPage="1"/>
  </sheetPr>
  <dimension ref="B1:O23"/>
  <sheetViews>
    <sheetView zoomScale="90" zoomScaleNormal="90" zoomScaleSheetLayoutView="90" workbookViewId="0">
      <selection activeCell="J17" sqref="J17"/>
      <extLst>
        <ext xmlns:xlsdti="http://schemas.microsoft.com/office/spreadsheetml/2023/showDataTypeIcons" uri="{77bfe23e-c014-4d31-8a63-9c772dbf06b6}">
          <xlsdti:showDataTypeIcons visible="0"/>
        </ext>
      </extLst>
    </sheetView>
  </sheetViews>
  <sheetFormatPr defaultColWidth="9.08984375" defaultRowHeight="15"/>
  <cols>
    <col min="1" max="1" width="8.7265625" style="3" customWidth="1"/>
    <col min="2" max="2" width="1.7265625" style="127" customWidth="1"/>
    <col min="3" max="3" width="50.90625" style="293" customWidth="1"/>
    <col min="4" max="6" width="10.54296875" style="127" customWidth="1"/>
    <col min="7" max="7" width="12.54296875" style="127" customWidth="1"/>
    <col min="8" max="8" width="2.54296875" style="127" customWidth="1"/>
    <col min="9" max="9" width="13.90625" style="3" customWidth="1"/>
    <col min="10" max="10" width="13.08984375" style="3" customWidth="1"/>
    <col min="11" max="11" width="12.7265625" style="3" customWidth="1"/>
    <col min="12" max="12" width="16.08984375" style="3" customWidth="1"/>
    <col min="13" max="13" width="17.36328125" style="3" customWidth="1"/>
    <col min="14" max="14" width="1.08984375" style="3" customWidth="1"/>
    <col min="15" max="15" width="15.453125" style="3" hidden="1" customWidth="1"/>
    <col min="16" max="33" width="0" style="3" hidden="1" customWidth="1"/>
    <col min="34" max="16384" width="9.08984375" style="3"/>
  </cols>
  <sheetData>
    <row r="1" spans="3:15" ht="84.6" customHeight="1">
      <c r="C1" s="562"/>
      <c r="D1" s="562"/>
      <c r="E1" s="562"/>
      <c r="F1" s="562"/>
      <c r="G1" s="562"/>
      <c r="H1" s="562"/>
    </row>
    <row r="2" spans="3:15" ht="14.1" customHeight="1"/>
    <row r="3" spans="3:15" ht="20.100000000000001" customHeight="1">
      <c r="C3" s="577" t="s">
        <v>786</v>
      </c>
      <c r="D3" s="577"/>
      <c r="E3" s="577"/>
      <c r="F3" s="577"/>
      <c r="G3" s="577"/>
    </row>
    <row r="4" spans="3:15" ht="14.1" customHeight="1">
      <c r="C4" s="306"/>
      <c r="D4" s="306"/>
      <c r="E4" s="306"/>
      <c r="F4" s="306"/>
      <c r="G4" s="306"/>
    </row>
    <row r="5" spans="3:15" ht="14.1" customHeight="1">
      <c r="C5" s="305"/>
      <c r="D5" s="305"/>
      <c r="E5" s="305"/>
      <c r="F5" s="305"/>
      <c r="G5" s="305"/>
    </row>
    <row r="6" spans="3:15" ht="20.100000000000001" customHeight="1">
      <c r="C6" s="582" t="s">
        <v>217</v>
      </c>
      <c r="D6" s="582"/>
      <c r="E6" s="582"/>
      <c r="F6" s="582"/>
      <c r="G6" s="582"/>
      <c r="J6" s="12"/>
      <c r="K6" s="13"/>
      <c r="L6" s="13"/>
      <c r="M6" s="13"/>
      <c r="N6" s="13"/>
      <c r="O6" s="13"/>
    </row>
    <row r="7" spans="3:15" ht="20.100000000000001" customHeight="1">
      <c r="C7" s="581" t="s">
        <v>218</v>
      </c>
      <c r="D7" s="581"/>
      <c r="E7" s="581"/>
      <c r="F7" s="581"/>
      <c r="G7" s="581"/>
      <c r="J7" s="12"/>
      <c r="K7" s="13"/>
      <c r="L7" s="13"/>
      <c r="M7" s="13"/>
      <c r="N7" s="13"/>
      <c r="O7" s="13"/>
    </row>
    <row r="8" spans="3:15" ht="20.100000000000001" customHeight="1">
      <c r="C8" s="583"/>
      <c r="D8" s="579" t="s">
        <v>139</v>
      </c>
      <c r="E8" s="579"/>
      <c r="F8" s="579"/>
      <c r="G8" s="579"/>
      <c r="J8" s="14"/>
      <c r="K8" s="13"/>
      <c r="L8" s="13"/>
      <c r="M8" s="13"/>
      <c r="N8" s="13"/>
      <c r="O8" s="13"/>
    </row>
    <row r="9" spans="3:15" ht="21.6" customHeight="1">
      <c r="C9" s="583"/>
      <c r="D9" s="315" t="s">
        <v>219</v>
      </c>
      <c r="E9" s="315" t="s">
        <v>134</v>
      </c>
      <c r="F9" s="315" t="s">
        <v>220</v>
      </c>
      <c r="G9" s="315" t="s">
        <v>136</v>
      </c>
      <c r="J9" s="15"/>
      <c r="K9" s="13"/>
      <c r="L9" s="13"/>
      <c r="M9" s="13"/>
      <c r="N9" s="13"/>
      <c r="O9" s="13"/>
    </row>
    <row r="10" spans="3:15" ht="20.100000000000001" customHeight="1">
      <c r="C10" s="197" t="s">
        <v>221</v>
      </c>
      <c r="D10" s="319">
        <v>4926</v>
      </c>
      <c r="E10" s="319">
        <v>351</v>
      </c>
      <c r="F10" s="319">
        <v>105</v>
      </c>
      <c r="G10" s="319">
        <v>8</v>
      </c>
      <c r="J10" s="16"/>
      <c r="K10" s="13"/>
      <c r="L10" s="13"/>
      <c r="M10" s="13"/>
      <c r="N10" s="13"/>
      <c r="O10" s="13"/>
    </row>
    <row r="11" spans="3:15" ht="20.100000000000001" customHeight="1">
      <c r="C11" s="201" t="s">
        <v>541</v>
      </c>
      <c r="D11" s="320">
        <v>0.6</v>
      </c>
      <c r="E11" s="320">
        <v>0.67</v>
      </c>
      <c r="F11" s="320">
        <v>0.85</v>
      </c>
      <c r="G11" s="320">
        <v>0.89</v>
      </c>
      <c r="J11" s="16"/>
      <c r="K11" s="13"/>
      <c r="L11" s="13"/>
      <c r="M11" s="13"/>
      <c r="N11" s="13"/>
      <c r="O11" s="13"/>
    </row>
    <row r="12" spans="3:15" ht="20.100000000000001" customHeight="1">
      <c r="C12" s="197"/>
      <c r="D12" s="197"/>
      <c r="E12" s="197"/>
      <c r="F12" s="197"/>
      <c r="G12" s="197"/>
      <c r="J12" s="16"/>
      <c r="K12" s="13"/>
      <c r="L12" s="13"/>
      <c r="M12" s="13"/>
      <c r="N12" s="13"/>
      <c r="O12" s="13"/>
    </row>
    <row r="13" spans="3:15" ht="20.100000000000001" customHeight="1">
      <c r="C13" s="317" t="s">
        <v>788</v>
      </c>
      <c r="D13" s="321"/>
      <c r="E13" s="321"/>
      <c r="F13" s="321"/>
      <c r="G13" s="321"/>
      <c r="J13" s="16"/>
      <c r="K13" s="13"/>
      <c r="L13" s="13"/>
      <c r="M13" s="13"/>
      <c r="N13" s="13"/>
      <c r="O13" s="13"/>
    </row>
    <row r="14" spans="3:15" ht="20.100000000000001" customHeight="1">
      <c r="C14" s="318"/>
      <c r="D14" s="322"/>
      <c r="E14" s="318"/>
      <c r="F14" s="318"/>
      <c r="G14" s="315" t="s">
        <v>223</v>
      </c>
      <c r="H14" s="323"/>
      <c r="I14" s="13"/>
      <c r="J14" s="13"/>
      <c r="K14" s="13"/>
      <c r="L14" s="13"/>
    </row>
    <row r="15" spans="3:15" ht="20.100000000000001" customHeight="1">
      <c r="C15" s="197" t="s">
        <v>224</v>
      </c>
      <c r="D15" s="324"/>
      <c r="E15" s="197"/>
      <c r="F15" s="197"/>
      <c r="G15" s="325">
        <v>0.86119999999999997</v>
      </c>
      <c r="H15" s="323"/>
      <c r="I15" s="13"/>
      <c r="J15" s="13"/>
      <c r="K15" s="13"/>
      <c r="L15" s="13"/>
    </row>
    <row r="16" spans="3:15" ht="20.100000000000001" customHeight="1">
      <c r="C16" s="199" t="s">
        <v>225</v>
      </c>
      <c r="D16" s="280"/>
      <c r="E16" s="199"/>
      <c r="F16" s="199"/>
      <c r="G16" s="210" t="s">
        <v>226</v>
      </c>
    </row>
    <row r="17" spans="3:15" ht="20.100000000000001" customHeight="1">
      <c r="C17" s="201" t="s">
        <v>539</v>
      </c>
      <c r="D17" s="326"/>
      <c r="E17" s="201"/>
      <c r="F17" s="201"/>
      <c r="G17" s="327">
        <v>0.83</v>
      </c>
      <c r="K17" s="9"/>
      <c r="L17" s="9"/>
      <c r="M17" s="9"/>
      <c r="N17" s="9"/>
      <c r="O17" s="9"/>
    </row>
    <row r="18" spans="3:15" ht="20.100000000000001" customHeight="1">
      <c r="C18" s="318" t="s">
        <v>470</v>
      </c>
      <c r="D18" s="322"/>
      <c r="E18" s="318"/>
      <c r="F18" s="318"/>
      <c r="G18" s="328">
        <v>86</v>
      </c>
    </row>
    <row r="19" spans="3:15" ht="14.1" customHeight="1"/>
    <row r="20" spans="3:15" ht="10.5" customHeight="1">
      <c r="C20" s="79"/>
      <c r="D20" s="108"/>
      <c r="E20" s="108"/>
      <c r="F20" s="108"/>
      <c r="G20" s="108"/>
    </row>
    <row r="21" spans="3:15" ht="33" customHeight="1">
      <c r="C21" s="580" t="s">
        <v>540</v>
      </c>
      <c r="D21" s="580"/>
      <c r="E21" s="580"/>
      <c r="F21" s="580"/>
      <c r="G21" s="580"/>
      <c r="H21" s="329"/>
      <c r="I21" s="17"/>
      <c r="J21" s="17"/>
    </row>
    <row r="22" spans="3:15" ht="21" customHeight="1">
      <c r="C22" s="580" t="s">
        <v>789</v>
      </c>
      <c r="D22" s="580"/>
      <c r="E22" s="580"/>
      <c r="F22" s="580"/>
      <c r="G22" s="580"/>
      <c r="H22" s="329"/>
      <c r="I22" s="17"/>
      <c r="J22" s="17"/>
    </row>
    <row r="23" spans="3:15" ht="14.25" customHeight="1">
      <c r="C23" s="79"/>
      <c r="D23" s="108"/>
      <c r="E23" s="108"/>
      <c r="F23" s="108"/>
      <c r="G23" s="108"/>
    </row>
  </sheetData>
  <mergeCells count="8">
    <mergeCell ref="C22:G22"/>
    <mergeCell ref="C1:H1"/>
    <mergeCell ref="C21:G21"/>
    <mergeCell ref="C7:G7"/>
    <mergeCell ref="C3:G3"/>
    <mergeCell ref="C6:G6"/>
    <mergeCell ref="D8:G8"/>
    <mergeCell ref="C8:C9"/>
  </mergeCells>
  <printOptions horizontalCentered="1"/>
  <pageMargins left="0.39370078740157483" right="0.39370078740157483" top="0.39370078740157483" bottom="0.39370078740157483"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2F02A-28CA-4C4A-A6B2-E85F0EDF1C91}">
  <sheetPr>
    <tabColor theme="0" tint="-0.499984740745262"/>
    <pageSetUpPr autoPageBreaks="0" fitToPage="1"/>
  </sheetPr>
  <dimension ref="B1:E17"/>
  <sheetViews>
    <sheetView showGridLines="0" zoomScale="90" zoomScaleNormal="90" zoomScaleSheetLayoutView="90" workbookViewId="0">
      <selection activeCell="C18" sqref="C18"/>
      <extLst>
        <ext xmlns:xlsdti="http://schemas.microsoft.com/office/spreadsheetml/2023/showDataTypeIcons" uri="{77bfe23e-c014-4d31-8a63-9c772dbf06b6}">
          <xlsdti:showDataTypeIcons visible="0"/>
        </ext>
      </extLst>
    </sheetView>
  </sheetViews>
  <sheetFormatPr defaultColWidth="9" defaultRowHeight="15"/>
  <cols>
    <col min="1" max="1" width="8.7265625" style="1" customWidth="1"/>
    <col min="2" max="2" width="1.7265625" style="112" customWidth="1"/>
    <col min="3" max="3" width="62.6328125" style="112" customWidth="1"/>
    <col min="4" max="4" width="32.7265625" style="112" customWidth="1"/>
    <col min="5" max="5" width="2.36328125" style="112" customWidth="1"/>
    <col min="6" max="13" width="9" style="1"/>
    <col min="14" max="14" width="1.08984375" style="1" customWidth="1"/>
    <col min="15" max="33" width="0" style="1" hidden="1" customWidth="1"/>
    <col min="34" max="16384" width="9" style="1"/>
  </cols>
  <sheetData>
    <row r="1" spans="2:5" ht="84.6" customHeight="1">
      <c r="C1" s="523"/>
      <c r="D1" s="523"/>
      <c r="E1" s="523"/>
    </row>
    <row r="2" spans="2:5" ht="14.1" customHeight="1">
      <c r="C2" s="180"/>
      <c r="D2" s="180"/>
      <c r="E2" s="180"/>
    </row>
    <row r="3" spans="2:5" s="11" customFormat="1" ht="20.100000000000001" customHeight="1">
      <c r="B3" s="330"/>
      <c r="C3" s="522" t="s">
        <v>355</v>
      </c>
      <c r="D3" s="522"/>
      <c r="E3" s="330"/>
    </row>
    <row r="4" spans="2:5" ht="14.1" customHeight="1">
      <c r="C4" s="181"/>
      <c r="D4" s="181"/>
      <c r="E4" s="180"/>
    </row>
    <row r="5" spans="2:5" ht="14.1" customHeight="1">
      <c r="C5" s="182"/>
      <c r="D5" s="182"/>
    </row>
    <row r="6" spans="2:5" ht="14.1" customHeight="1">
      <c r="C6" s="184" t="s">
        <v>737</v>
      </c>
      <c r="D6" s="184" t="s">
        <v>578</v>
      </c>
    </row>
    <row r="7" spans="2:5" ht="0.6" hidden="1" customHeight="1">
      <c r="C7" s="186"/>
      <c r="D7" s="187"/>
    </row>
    <row r="8" spans="2:5" ht="20.100000000000001" customHeight="1">
      <c r="C8" s="192" t="s">
        <v>742</v>
      </c>
      <c r="D8" s="440" t="s">
        <v>742</v>
      </c>
    </row>
    <row r="9" spans="2:5" ht="20.100000000000001" customHeight="1">
      <c r="C9" s="192" t="s">
        <v>743</v>
      </c>
      <c r="D9" s="440" t="s">
        <v>743</v>
      </c>
    </row>
    <row r="10" spans="2:5" ht="20.100000000000001" customHeight="1">
      <c r="C10" s="192" t="s">
        <v>739</v>
      </c>
      <c r="D10" s="440" t="s">
        <v>739</v>
      </c>
    </row>
    <row r="11" spans="2:5" ht="20.100000000000001" customHeight="1">
      <c r="C11" s="192" t="s">
        <v>741</v>
      </c>
      <c r="D11" s="440" t="s">
        <v>741</v>
      </c>
    </row>
    <row r="12" spans="2:5" ht="20.100000000000001" customHeight="1">
      <c r="C12" s="192" t="s">
        <v>606</v>
      </c>
      <c r="D12" s="440" t="s">
        <v>606</v>
      </c>
    </row>
    <row r="13" spans="2:5" ht="20.100000000000001" customHeight="1"/>
    <row r="14" spans="2:5" ht="20.100000000000001" customHeight="1"/>
    <row r="15" spans="2:5" ht="20.100000000000001" customHeight="1"/>
    <row r="16" spans="2:5" ht="20.100000000000001" customHeight="1"/>
    <row r="17" ht="20.100000000000001" customHeight="1"/>
  </sheetData>
  <mergeCells count="2">
    <mergeCell ref="C3:D3"/>
    <mergeCell ref="C1:E1"/>
  </mergeCells>
  <hyperlinks>
    <hyperlink ref="D8" location="'AASB Index'!A1" display="AASB Index" xr:uid="{09CFA271-188C-49C9-8D68-12135EC8CCFB}"/>
    <hyperlink ref="D9" location="'GRI Index'!A1" display="GRI Index" xr:uid="{F6780A32-841B-49B1-BFB4-7436956F5E44}"/>
    <hyperlink ref="D10" location="'UN SDG Progress'!A1" display="UN SDG Progress" xr:uid="{BE2594CF-FF05-4E46-B82C-7198CF0884CE}"/>
    <hyperlink ref="D11" location="'2025 Progress'!A1" display="2025 Progress" xr:uid="{85CDE49E-0133-4D8D-9FE3-83D041A5E6B2}"/>
    <hyperlink ref="D12" location="'Approach to Sustainability'!A1" display="Approach to Sustainability" xr:uid="{3C99B2BB-C113-43DE-8E3D-406EF3578C48}"/>
  </hyperlinks>
  <printOptions horizontalCentered="1"/>
  <pageMargins left="0.39370078740157483" right="0.39370078740157483" top="0.39370078740157483" bottom="0.39370078740157483" header="0" footer="0"/>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816D-22D2-4C92-8076-BEB6CCBEB1DC}">
  <sheetPr>
    <tabColor rgb="FF0070C0"/>
    <pageSetUpPr autoPageBreaks="0" fitToPage="1"/>
  </sheetPr>
  <dimension ref="A1:K146"/>
  <sheetViews>
    <sheetView zoomScale="90" zoomScaleNormal="90" zoomScaleSheetLayoutView="90" workbookViewId="0">
      <selection activeCell="B1" sqref="B1"/>
      <extLst>
        <ext xmlns:xlsdti="http://schemas.microsoft.com/office/spreadsheetml/2023/showDataTypeIcons" uri="{77bfe23e-c014-4d31-8a63-9c772dbf06b6}">
          <xlsdti:showDataTypeIcons visible="0"/>
        </ext>
      </extLst>
    </sheetView>
  </sheetViews>
  <sheetFormatPr defaultColWidth="8.6328125" defaultRowHeight="60" customHeight="1"/>
  <cols>
    <col min="1" max="1" width="8.7265625" style="3" customWidth="1"/>
    <col min="2" max="2" width="1.7265625" style="127" customWidth="1"/>
    <col min="3" max="4" width="3.54296875" style="250" customWidth="1"/>
    <col min="5" max="5" width="3.54296875" style="229" customWidth="1"/>
    <col min="6" max="6" width="68.90625" style="229" customWidth="1"/>
    <col min="7" max="7" width="24.54296875" style="229" customWidth="1"/>
    <col min="8" max="8" width="10.08984375" style="127" customWidth="1"/>
    <col min="9" max="10" width="8.6328125" style="3"/>
    <col min="11" max="11" width="41.7265625" style="3" customWidth="1"/>
    <col min="12" max="13" width="8.6328125" style="3"/>
    <col min="14" max="14" width="1.08984375" style="3" customWidth="1"/>
    <col min="15" max="33" width="0" style="3" hidden="1" customWidth="1"/>
    <col min="34" max="16384" width="8.6328125" style="3"/>
  </cols>
  <sheetData>
    <row r="1" spans="1:11" ht="84.6" customHeight="1">
      <c r="C1" s="587"/>
      <c r="D1" s="587"/>
      <c r="E1" s="587"/>
      <c r="F1" s="587"/>
      <c r="G1" s="587"/>
      <c r="H1" s="587"/>
    </row>
    <row r="2" spans="1:11" ht="14.1" customHeight="1"/>
    <row r="3" spans="1:11" ht="20.100000000000001" customHeight="1">
      <c r="C3" s="591" t="s">
        <v>227</v>
      </c>
      <c r="D3" s="591"/>
      <c r="E3" s="591"/>
      <c r="F3" s="591"/>
      <c r="G3" s="195" t="s">
        <v>228</v>
      </c>
    </row>
    <row r="4" spans="1:11" s="6" customFormat="1" ht="20.100000000000001" customHeight="1">
      <c r="B4" s="151"/>
      <c r="C4" s="592" t="s">
        <v>229</v>
      </c>
      <c r="D4" s="592"/>
      <c r="E4" s="592"/>
      <c r="F4" s="592"/>
      <c r="G4" s="592"/>
      <c r="H4" s="151"/>
      <c r="K4" s="3"/>
    </row>
    <row r="5" spans="1:11" s="6" customFormat="1" ht="20.100000000000001" customHeight="1">
      <c r="B5" s="151"/>
      <c r="C5" s="593" t="s">
        <v>897</v>
      </c>
      <c r="D5" s="593"/>
      <c r="E5" s="593"/>
      <c r="F5" s="593"/>
      <c r="G5" s="332"/>
      <c r="H5" s="151"/>
      <c r="K5" s="3"/>
    </row>
    <row r="6" spans="1:11" s="6" customFormat="1" ht="60.6" customHeight="1">
      <c r="B6" s="151"/>
      <c r="C6" s="240"/>
      <c r="D6" s="588" t="s">
        <v>231</v>
      </c>
      <c r="E6" s="588"/>
      <c r="F6" s="588"/>
      <c r="G6" s="594" t="s">
        <v>611</v>
      </c>
      <c r="H6" s="151"/>
      <c r="K6" s="3"/>
    </row>
    <row r="7" spans="1:11" s="6" customFormat="1" ht="50.1" customHeight="1">
      <c r="A7" s="6" t="s">
        <v>230</v>
      </c>
      <c r="B7" s="151"/>
      <c r="C7" s="240"/>
      <c r="D7" s="240"/>
      <c r="E7" s="588" t="s">
        <v>232</v>
      </c>
      <c r="F7" s="588"/>
      <c r="G7" s="585"/>
      <c r="H7" s="151"/>
      <c r="K7" s="3"/>
    </row>
    <row r="8" spans="1:11" s="6" customFormat="1" ht="50.1" customHeight="1">
      <c r="B8" s="151"/>
      <c r="C8" s="240"/>
      <c r="D8" s="240"/>
      <c r="E8" s="588" t="s">
        <v>233</v>
      </c>
      <c r="F8" s="588"/>
      <c r="G8" s="410" t="s">
        <v>612</v>
      </c>
      <c r="H8" s="151"/>
      <c r="K8" s="3"/>
    </row>
    <row r="9" spans="1:11" s="6" customFormat="1" ht="74.25" customHeight="1">
      <c r="B9" s="151"/>
      <c r="C9" s="240"/>
      <c r="D9" s="240"/>
      <c r="E9" s="588" t="s">
        <v>234</v>
      </c>
      <c r="F9" s="588"/>
      <c r="G9" s="411" t="s">
        <v>613</v>
      </c>
      <c r="H9" s="151"/>
      <c r="K9" s="3"/>
    </row>
    <row r="10" spans="1:11" s="6" customFormat="1" ht="93" customHeight="1">
      <c r="B10" s="151"/>
      <c r="C10" s="240"/>
      <c r="D10" s="240"/>
      <c r="E10" s="588" t="s">
        <v>235</v>
      </c>
      <c r="F10" s="588"/>
      <c r="G10" s="412" t="s">
        <v>614</v>
      </c>
      <c r="H10" s="151"/>
      <c r="K10" s="3"/>
    </row>
    <row r="11" spans="1:11" s="6" customFormat="1" ht="91.5" customHeight="1">
      <c r="B11" s="151"/>
      <c r="C11" s="240"/>
      <c r="D11" s="240"/>
      <c r="E11" s="588" t="s">
        <v>236</v>
      </c>
      <c r="F11" s="588"/>
      <c r="G11" s="412" t="s">
        <v>615</v>
      </c>
      <c r="H11" s="151"/>
    </row>
    <row r="12" spans="1:11" s="6" customFormat="1" ht="64.5" customHeight="1">
      <c r="B12" s="151"/>
      <c r="C12" s="240"/>
      <c r="D12" s="588" t="s">
        <v>237</v>
      </c>
      <c r="E12" s="588"/>
      <c r="F12" s="588"/>
      <c r="G12" s="412" t="s">
        <v>616</v>
      </c>
      <c r="H12" s="151"/>
    </row>
    <row r="13" spans="1:11" s="6" customFormat="1" ht="69" customHeight="1">
      <c r="B13" s="151"/>
      <c r="C13" s="240"/>
      <c r="D13" s="240"/>
      <c r="E13" s="588" t="s">
        <v>238</v>
      </c>
      <c r="F13" s="588"/>
      <c r="G13" s="411" t="s">
        <v>617</v>
      </c>
      <c r="H13" s="151"/>
    </row>
    <row r="14" spans="1:11" s="6" customFormat="1" ht="72" customHeight="1">
      <c r="B14" s="151"/>
      <c r="C14" s="241"/>
      <c r="D14" s="241"/>
      <c r="E14" s="589" t="s">
        <v>239</v>
      </c>
      <c r="F14" s="589"/>
      <c r="G14" s="413" t="s">
        <v>618</v>
      </c>
      <c r="H14" s="151"/>
    </row>
    <row r="15" spans="1:11" s="6" customFormat="1" ht="20.100000000000001" customHeight="1">
      <c r="B15" s="151"/>
      <c r="C15" s="592" t="s">
        <v>240</v>
      </c>
      <c r="D15" s="592"/>
      <c r="E15" s="592"/>
      <c r="F15" s="592"/>
      <c r="G15" s="592"/>
      <c r="H15" s="151"/>
    </row>
    <row r="16" spans="1:11" s="6" customFormat="1" ht="50.1" customHeight="1">
      <c r="B16" s="151"/>
      <c r="C16" s="596" t="s">
        <v>241</v>
      </c>
      <c r="D16" s="596"/>
      <c r="E16" s="596"/>
      <c r="F16" s="596"/>
      <c r="G16" s="595" t="s">
        <v>619</v>
      </c>
      <c r="H16" s="151"/>
    </row>
    <row r="17" spans="2:8" s="6" customFormat="1" ht="50.1" customHeight="1">
      <c r="B17" s="151"/>
      <c r="C17" s="240"/>
      <c r="D17" s="588" t="s">
        <v>242</v>
      </c>
      <c r="E17" s="588"/>
      <c r="F17" s="588"/>
      <c r="G17" s="586"/>
      <c r="H17" s="151"/>
    </row>
    <row r="18" spans="2:8" s="6" customFormat="1" ht="50.1" customHeight="1">
      <c r="B18" s="151"/>
      <c r="C18" s="240"/>
      <c r="D18" s="588" t="s">
        <v>243</v>
      </c>
      <c r="E18" s="588"/>
      <c r="F18" s="588"/>
      <c r="G18" s="410" t="s">
        <v>620</v>
      </c>
      <c r="H18" s="151"/>
    </row>
    <row r="19" spans="2:8" s="6" customFormat="1" ht="69.95" customHeight="1">
      <c r="B19" s="151"/>
      <c r="C19" s="240"/>
      <c r="D19" s="588" t="s">
        <v>244</v>
      </c>
      <c r="E19" s="588"/>
      <c r="F19" s="588"/>
      <c r="G19" s="410" t="s">
        <v>620</v>
      </c>
      <c r="H19" s="151"/>
    </row>
    <row r="20" spans="2:8" s="6" customFormat="1" ht="50.1" customHeight="1">
      <c r="B20" s="151"/>
      <c r="C20" s="241"/>
      <c r="D20" s="589" t="s">
        <v>245</v>
      </c>
      <c r="E20" s="589"/>
      <c r="F20" s="589"/>
      <c r="G20" s="413" t="s">
        <v>621</v>
      </c>
      <c r="H20" s="151"/>
    </row>
    <row r="21" spans="2:8" s="6" customFormat="1" ht="69.95" customHeight="1">
      <c r="B21" s="151"/>
      <c r="C21" s="596" t="s">
        <v>501</v>
      </c>
      <c r="D21" s="596"/>
      <c r="E21" s="596"/>
      <c r="F21" s="596"/>
      <c r="G21" s="595" t="s">
        <v>622</v>
      </c>
      <c r="H21" s="151"/>
    </row>
    <row r="22" spans="2:8" s="6" customFormat="1" ht="50.1" customHeight="1">
      <c r="B22" s="151"/>
      <c r="C22" s="240"/>
      <c r="D22" s="588" t="s">
        <v>246</v>
      </c>
      <c r="E22" s="588"/>
      <c r="F22" s="588"/>
      <c r="G22" s="585"/>
      <c r="H22" s="151"/>
    </row>
    <row r="23" spans="2:8" s="6" customFormat="1" ht="50.1" customHeight="1">
      <c r="B23" s="151"/>
      <c r="C23" s="362"/>
      <c r="D23" s="590" t="s">
        <v>247</v>
      </c>
      <c r="E23" s="590"/>
      <c r="F23" s="590"/>
      <c r="G23" s="414" t="s">
        <v>623</v>
      </c>
      <c r="H23" s="151"/>
    </row>
    <row r="24" spans="2:8" s="6" customFormat="1" ht="65.099999999999994" customHeight="1">
      <c r="B24" s="151"/>
      <c r="C24" s="597" t="s">
        <v>248</v>
      </c>
      <c r="D24" s="597"/>
      <c r="E24" s="597"/>
      <c r="F24" s="597"/>
      <c r="G24" s="584" t="s">
        <v>624</v>
      </c>
      <c r="H24" s="151"/>
    </row>
    <row r="25" spans="2:8" s="6" customFormat="1" ht="66.75" customHeight="1">
      <c r="B25" s="151"/>
      <c r="C25" s="240"/>
      <c r="D25" s="588" t="s">
        <v>249</v>
      </c>
      <c r="E25" s="588"/>
      <c r="F25" s="588"/>
      <c r="G25" s="586"/>
      <c r="H25" s="151"/>
    </row>
    <row r="26" spans="2:8" s="6" customFormat="1" ht="95.1" customHeight="1">
      <c r="B26" s="151"/>
      <c r="C26" s="240"/>
      <c r="D26" s="240"/>
      <c r="E26" s="588" t="s">
        <v>250</v>
      </c>
      <c r="F26" s="588"/>
      <c r="G26" s="410" t="s">
        <v>626</v>
      </c>
      <c r="H26" s="151"/>
    </row>
    <row r="27" spans="2:8" s="6" customFormat="1" ht="60" customHeight="1">
      <c r="B27" s="151"/>
      <c r="C27" s="240"/>
      <c r="D27" s="240"/>
      <c r="E27" s="588" t="s">
        <v>251</v>
      </c>
      <c r="F27" s="588"/>
      <c r="G27" s="410" t="s">
        <v>627</v>
      </c>
      <c r="H27" s="151"/>
    </row>
    <row r="28" spans="2:8" s="6" customFormat="1" ht="60" customHeight="1">
      <c r="B28" s="151"/>
      <c r="C28" s="240"/>
      <c r="D28" s="240"/>
      <c r="E28" s="588" t="s">
        <v>252</v>
      </c>
      <c r="F28" s="588"/>
      <c r="G28" s="410" t="s">
        <v>629</v>
      </c>
      <c r="H28" s="151"/>
    </row>
    <row r="29" spans="2:8" s="6" customFormat="1" ht="50.1" customHeight="1">
      <c r="B29" s="151"/>
      <c r="C29" s="240"/>
      <c r="D29" s="240"/>
      <c r="E29" s="588" t="s">
        <v>253</v>
      </c>
      <c r="F29" s="588"/>
      <c r="G29" s="410" t="s">
        <v>632</v>
      </c>
      <c r="H29" s="151"/>
    </row>
    <row r="30" spans="2:8" s="6" customFormat="1" ht="50.1" customHeight="1">
      <c r="B30" s="151"/>
      <c r="C30" s="240"/>
      <c r="D30" s="240"/>
      <c r="E30" s="588" t="s">
        <v>254</v>
      </c>
      <c r="F30" s="588"/>
      <c r="G30" s="410" t="s">
        <v>633</v>
      </c>
      <c r="H30" s="151"/>
    </row>
    <row r="31" spans="2:8" s="6" customFormat="1" ht="50.1" customHeight="1">
      <c r="B31" s="151"/>
      <c r="C31" s="240"/>
      <c r="D31" s="588" t="s">
        <v>255</v>
      </c>
      <c r="E31" s="588"/>
      <c r="F31" s="588"/>
      <c r="G31" s="410" t="s">
        <v>632</v>
      </c>
      <c r="H31" s="151"/>
    </row>
    <row r="32" spans="2:8" s="6" customFormat="1" ht="50.1" customHeight="1">
      <c r="B32" s="151"/>
      <c r="C32" s="240"/>
      <c r="D32" s="588" t="s">
        <v>256</v>
      </c>
      <c r="E32" s="588"/>
      <c r="F32" s="588"/>
      <c r="G32" s="414" t="s">
        <v>863</v>
      </c>
      <c r="H32" s="151"/>
    </row>
    <row r="33" spans="2:8" s="6" customFormat="1" ht="20.100000000000001" customHeight="1">
      <c r="B33" s="151"/>
      <c r="C33" s="597" t="s">
        <v>257</v>
      </c>
      <c r="D33" s="597"/>
      <c r="E33" s="597"/>
      <c r="F33" s="597"/>
      <c r="G33" s="584" t="s">
        <v>620</v>
      </c>
      <c r="H33" s="151"/>
    </row>
    <row r="34" spans="2:8" s="6" customFormat="1" ht="50.1" customHeight="1">
      <c r="B34" s="151"/>
      <c r="C34" s="240"/>
      <c r="D34" s="588" t="s">
        <v>258</v>
      </c>
      <c r="E34" s="588"/>
      <c r="F34" s="588"/>
      <c r="G34" s="585"/>
      <c r="H34" s="151"/>
    </row>
    <row r="35" spans="2:8" s="6" customFormat="1" ht="63.6" customHeight="1">
      <c r="B35" s="151"/>
      <c r="C35" s="240"/>
      <c r="D35" s="588" t="s">
        <v>259</v>
      </c>
      <c r="E35" s="588"/>
      <c r="F35" s="588"/>
      <c r="G35" s="414" t="s">
        <v>620</v>
      </c>
      <c r="H35" s="151"/>
    </row>
    <row r="36" spans="2:8" s="6" customFormat="1" ht="20.100000000000001" customHeight="1">
      <c r="B36" s="151"/>
      <c r="C36" s="597" t="s">
        <v>260</v>
      </c>
      <c r="D36" s="597"/>
      <c r="E36" s="597"/>
      <c r="F36" s="597"/>
      <c r="G36" s="240"/>
      <c r="H36" s="151"/>
    </row>
    <row r="37" spans="2:8" s="6" customFormat="1" ht="50.1" customHeight="1">
      <c r="B37" s="151"/>
      <c r="C37" s="240"/>
      <c r="D37" s="588" t="s">
        <v>502</v>
      </c>
      <c r="E37" s="588"/>
      <c r="F37" s="588"/>
      <c r="G37" s="409" t="s">
        <v>638</v>
      </c>
      <c r="H37" s="151"/>
    </row>
    <row r="38" spans="2:8" s="6" customFormat="1" ht="69.95" customHeight="1">
      <c r="B38" s="151"/>
      <c r="C38" s="240"/>
      <c r="D38" s="588" t="s">
        <v>261</v>
      </c>
      <c r="E38" s="588"/>
      <c r="F38" s="588"/>
      <c r="G38" s="414" t="s">
        <v>572</v>
      </c>
      <c r="H38" s="151"/>
    </row>
    <row r="39" spans="2:8" s="6" customFormat="1" ht="110.1" customHeight="1">
      <c r="B39" s="151"/>
      <c r="C39" s="240"/>
      <c r="D39" s="588" t="s">
        <v>503</v>
      </c>
      <c r="E39" s="588"/>
      <c r="F39" s="588"/>
      <c r="G39" s="410" t="s">
        <v>620</v>
      </c>
      <c r="H39" s="151"/>
    </row>
    <row r="40" spans="2:8" s="6" customFormat="1" ht="80.099999999999994" customHeight="1">
      <c r="B40" s="151"/>
      <c r="C40" s="240"/>
      <c r="D40" s="588" t="s">
        <v>262</v>
      </c>
      <c r="E40" s="588"/>
      <c r="F40" s="588"/>
      <c r="G40" s="414" t="s">
        <v>620</v>
      </c>
      <c r="H40" s="151"/>
    </row>
    <row r="41" spans="2:8" s="6" customFormat="1" ht="36.6" customHeight="1">
      <c r="B41" s="151"/>
      <c r="C41" s="597" t="s">
        <v>263</v>
      </c>
      <c r="D41" s="597"/>
      <c r="E41" s="597"/>
      <c r="F41" s="597"/>
      <c r="G41" s="415"/>
      <c r="H41" s="151"/>
    </row>
    <row r="42" spans="2:8" s="6" customFormat="1" ht="20.100000000000001" customHeight="1">
      <c r="B42" s="151"/>
      <c r="C42" s="240"/>
      <c r="D42" s="588" t="s">
        <v>264</v>
      </c>
      <c r="E42" s="588"/>
      <c r="F42" s="588"/>
      <c r="G42" s="409" t="s">
        <v>620</v>
      </c>
      <c r="H42" s="151"/>
    </row>
    <row r="43" spans="2:8" s="6" customFormat="1" ht="69.95" customHeight="1">
      <c r="B43" s="151"/>
      <c r="C43" s="240"/>
      <c r="D43" s="588" t="s">
        <v>265</v>
      </c>
      <c r="E43" s="588"/>
      <c r="F43" s="588"/>
      <c r="G43" s="410" t="s">
        <v>619</v>
      </c>
      <c r="H43" s="151"/>
    </row>
    <row r="44" spans="2:8" s="6" customFormat="1" ht="62.1" customHeight="1">
      <c r="B44" s="151"/>
      <c r="C44" s="240"/>
      <c r="D44" s="588" t="s">
        <v>266</v>
      </c>
      <c r="E44" s="588"/>
      <c r="F44" s="588"/>
      <c r="G44" s="410" t="s">
        <v>572</v>
      </c>
      <c r="H44" s="151"/>
    </row>
    <row r="45" spans="2:8" s="6" customFormat="1" ht="95.1" customHeight="1">
      <c r="B45" s="151"/>
      <c r="C45" s="597" t="s">
        <v>504</v>
      </c>
      <c r="D45" s="597"/>
      <c r="E45" s="597"/>
      <c r="F45" s="597"/>
      <c r="G45" s="584" t="s">
        <v>646</v>
      </c>
      <c r="H45" s="151"/>
    </row>
    <row r="46" spans="2:8" s="6" customFormat="1" ht="50.1" customHeight="1">
      <c r="B46" s="151"/>
      <c r="C46" s="240"/>
      <c r="D46" s="588" t="s">
        <v>267</v>
      </c>
      <c r="E46" s="588"/>
      <c r="F46" s="588"/>
      <c r="G46" s="585"/>
      <c r="H46" s="151"/>
    </row>
    <row r="47" spans="2:8" s="6" customFormat="1" ht="65.25" customHeight="1">
      <c r="B47" s="151"/>
      <c r="C47" s="240"/>
      <c r="D47" s="240"/>
      <c r="E47" s="588" t="s">
        <v>268</v>
      </c>
      <c r="F47" s="588"/>
      <c r="G47" s="410" t="s">
        <v>646</v>
      </c>
      <c r="H47" s="151"/>
    </row>
    <row r="48" spans="2:8" s="6" customFormat="1" ht="81" customHeight="1">
      <c r="B48" s="151"/>
      <c r="C48" s="240"/>
      <c r="D48" s="240"/>
      <c r="E48" s="588" t="s">
        <v>269</v>
      </c>
      <c r="F48" s="588"/>
      <c r="G48" s="410" t="s">
        <v>652</v>
      </c>
      <c r="H48" s="151"/>
    </row>
    <row r="49" spans="2:8" s="6" customFormat="1" ht="50.1" customHeight="1">
      <c r="B49" s="151"/>
      <c r="C49" s="240"/>
      <c r="D49" s="240"/>
      <c r="E49" s="588" t="s">
        <v>270</v>
      </c>
      <c r="F49" s="588"/>
      <c r="G49" s="410" t="s">
        <v>653</v>
      </c>
      <c r="H49" s="151"/>
    </row>
    <row r="50" spans="2:8" s="6" customFormat="1" ht="69.95" customHeight="1">
      <c r="B50" s="151"/>
      <c r="C50" s="240"/>
      <c r="D50" s="240"/>
      <c r="E50" s="240"/>
      <c r="F50" s="240" t="s">
        <v>271</v>
      </c>
      <c r="G50" s="410" t="s">
        <v>653</v>
      </c>
      <c r="H50" s="151"/>
    </row>
    <row r="51" spans="2:8" s="6" customFormat="1" ht="50.25" customHeight="1">
      <c r="B51" s="151"/>
      <c r="C51" s="240"/>
      <c r="D51" s="240"/>
      <c r="E51" s="240"/>
      <c r="F51" s="240" t="s">
        <v>272</v>
      </c>
      <c r="G51" s="410" t="s">
        <v>655</v>
      </c>
      <c r="H51" s="151"/>
    </row>
    <row r="52" spans="2:8" s="6" customFormat="1" ht="50.1" customHeight="1">
      <c r="B52" s="151"/>
      <c r="C52" s="240"/>
      <c r="D52" s="240"/>
      <c r="E52" s="240"/>
      <c r="F52" s="240" t="s">
        <v>273</v>
      </c>
      <c r="G52" s="410" t="s">
        <v>657</v>
      </c>
      <c r="H52" s="151"/>
    </row>
    <row r="53" spans="2:8" s="6" customFormat="1" ht="39.950000000000003" customHeight="1">
      <c r="B53" s="151"/>
      <c r="C53" s="240"/>
      <c r="D53" s="588" t="s">
        <v>274</v>
      </c>
      <c r="E53" s="588"/>
      <c r="F53" s="588"/>
      <c r="G53" s="410" t="s">
        <v>659</v>
      </c>
      <c r="H53" s="151"/>
    </row>
    <row r="54" spans="2:8" s="6" customFormat="1" ht="30" customHeight="1">
      <c r="B54" s="151"/>
      <c r="C54" s="240"/>
      <c r="D54" s="240"/>
      <c r="E54" s="588" t="s">
        <v>275</v>
      </c>
      <c r="F54" s="588"/>
      <c r="G54" s="410" t="s">
        <v>659</v>
      </c>
      <c r="H54" s="151"/>
    </row>
    <row r="55" spans="2:8" s="6" customFormat="1" ht="33.6" customHeight="1">
      <c r="B55" s="151"/>
      <c r="C55" s="240"/>
      <c r="D55" s="240"/>
      <c r="E55" s="240"/>
      <c r="F55" s="240" t="s">
        <v>276</v>
      </c>
      <c r="G55" s="410" t="s">
        <v>659</v>
      </c>
      <c r="H55" s="151"/>
    </row>
    <row r="56" spans="2:8" s="6" customFormat="1" ht="39.950000000000003" customHeight="1">
      <c r="B56" s="151"/>
      <c r="C56" s="240"/>
      <c r="D56" s="240"/>
      <c r="E56" s="240"/>
      <c r="F56" s="240" t="s">
        <v>277</v>
      </c>
      <c r="G56" s="410" t="s">
        <v>659</v>
      </c>
      <c r="H56" s="151"/>
    </row>
    <row r="57" spans="2:8" s="6" customFormat="1" ht="50.1" customHeight="1">
      <c r="B57" s="151"/>
      <c r="C57" s="240"/>
      <c r="D57" s="240"/>
      <c r="E57" s="240"/>
      <c r="F57" s="240" t="s">
        <v>278</v>
      </c>
      <c r="G57" s="410" t="s">
        <v>664</v>
      </c>
      <c r="H57" s="151"/>
    </row>
    <row r="58" spans="2:8" s="6" customFormat="1" ht="50.1" customHeight="1">
      <c r="B58" s="151"/>
      <c r="C58" s="240"/>
      <c r="D58" s="240"/>
      <c r="E58" s="240"/>
      <c r="F58" s="240" t="s">
        <v>279</v>
      </c>
      <c r="G58" s="410" t="s">
        <v>659</v>
      </c>
      <c r="H58" s="151"/>
    </row>
    <row r="59" spans="2:8" s="6" customFormat="1" ht="50.1" customHeight="1">
      <c r="B59" s="151"/>
      <c r="C59" s="240"/>
      <c r="D59" s="240"/>
      <c r="E59" s="240"/>
      <c r="F59" s="240" t="s">
        <v>280</v>
      </c>
      <c r="G59" s="410" t="s">
        <v>659</v>
      </c>
      <c r="H59" s="151"/>
    </row>
    <row r="60" spans="2:8" s="6" customFormat="1" ht="39.950000000000003" customHeight="1">
      <c r="B60" s="151"/>
      <c r="C60" s="240"/>
      <c r="D60" s="240"/>
      <c r="E60" s="240"/>
      <c r="F60" s="240" t="s">
        <v>281</v>
      </c>
      <c r="G60" s="410" t="s">
        <v>664</v>
      </c>
      <c r="H60" s="151"/>
    </row>
    <row r="61" spans="2:8" s="6" customFormat="1" ht="50.1" customHeight="1">
      <c r="B61" s="151"/>
      <c r="C61" s="240"/>
      <c r="D61" s="240"/>
      <c r="E61" s="240"/>
      <c r="F61" s="240" t="s">
        <v>282</v>
      </c>
      <c r="G61" s="410" t="s">
        <v>659</v>
      </c>
      <c r="H61" s="151"/>
    </row>
    <row r="62" spans="2:8" s="6" customFormat="1" ht="39.950000000000003" customHeight="1">
      <c r="B62" s="151"/>
      <c r="C62" s="240"/>
      <c r="D62" s="240"/>
      <c r="E62" s="588" t="s">
        <v>283</v>
      </c>
      <c r="F62" s="588"/>
      <c r="G62" s="410" t="s">
        <v>664</v>
      </c>
      <c r="H62" s="151"/>
    </row>
    <row r="63" spans="2:8" s="6" customFormat="1" ht="39.950000000000003" customHeight="1">
      <c r="B63" s="151"/>
      <c r="C63" s="240"/>
      <c r="D63" s="240"/>
      <c r="E63" s="240"/>
      <c r="F63" s="240" t="s">
        <v>284</v>
      </c>
      <c r="G63" s="410" t="s">
        <v>669</v>
      </c>
      <c r="H63" s="151"/>
    </row>
    <row r="64" spans="2:8" s="6" customFormat="1" ht="39.950000000000003" customHeight="1">
      <c r="B64" s="151"/>
      <c r="C64" s="240"/>
      <c r="D64" s="240"/>
      <c r="E64" s="240"/>
      <c r="F64" s="240" t="s">
        <v>285</v>
      </c>
      <c r="G64" s="410" t="s">
        <v>670</v>
      </c>
      <c r="H64" s="151"/>
    </row>
    <row r="65" spans="2:8" s="6" customFormat="1" ht="50.1" customHeight="1">
      <c r="B65" s="151"/>
      <c r="C65" s="240"/>
      <c r="D65" s="240"/>
      <c r="E65" s="240"/>
      <c r="F65" s="240" t="s">
        <v>286</v>
      </c>
      <c r="G65" s="410" t="s">
        <v>653</v>
      </c>
      <c r="H65" s="151"/>
    </row>
    <row r="66" spans="2:8" s="6" customFormat="1" ht="39.950000000000003" customHeight="1">
      <c r="B66" s="151"/>
      <c r="C66" s="240"/>
      <c r="D66" s="240"/>
      <c r="E66" s="240"/>
      <c r="F66" s="240" t="s">
        <v>287</v>
      </c>
      <c r="G66" s="410" t="s">
        <v>670</v>
      </c>
      <c r="H66" s="151"/>
    </row>
    <row r="67" spans="2:8" s="6" customFormat="1" ht="39.950000000000003" customHeight="1">
      <c r="B67" s="151"/>
      <c r="C67" s="240"/>
      <c r="D67" s="240"/>
      <c r="E67" s="240"/>
      <c r="F67" s="240" t="s">
        <v>288</v>
      </c>
      <c r="G67" s="410" t="s">
        <v>659</v>
      </c>
      <c r="H67" s="151"/>
    </row>
    <row r="68" spans="2:8" s="6" customFormat="1" ht="54" customHeight="1">
      <c r="B68" s="151"/>
      <c r="C68" s="241"/>
      <c r="D68" s="241"/>
      <c r="E68" s="589" t="s">
        <v>289</v>
      </c>
      <c r="F68" s="589"/>
      <c r="G68" s="416" t="s">
        <v>659</v>
      </c>
      <c r="H68" s="151"/>
    </row>
    <row r="69" spans="2:8" s="6" customFormat="1" ht="20.100000000000001" customHeight="1">
      <c r="B69" s="151"/>
      <c r="C69" s="592" t="s">
        <v>290</v>
      </c>
      <c r="D69" s="592"/>
      <c r="E69" s="592"/>
      <c r="F69" s="592"/>
      <c r="G69" s="592"/>
      <c r="H69" s="151"/>
    </row>
    <row r="70" spans="2:8" s="6" customFormat="1" ht="20.100000000000001" customHeight="1">
      <c r="B70" s="151"/>
      <c r="C70" s="596" t="s">
        <v>291</v>
      </c>
      <c r="D70" s="596"/>
      <c r="E70" s="596"/>
      <c r="F70" s="596"/>
      <c r="G70" s="239"/>
      <c r="H70" s="151"/>
    </row>
    <row r="71" spans="2:8" s="6" customFormat="1" ht="50.1" customHeight="1">
      <c r="B71" s="151"/>
      <c r="C71" s="240"/>
      <c r="D71" s="588" t="s">
        <v>292</v>
      </c>
      <c r="E71" s="588"/>
      <c r="F71" s="588"/>
      <c r="G71" s="410" t="s">
        <v>575</v>
      </c>
      <c r="H71" s="151"/>
    </row>
    <row r="72" spans="2:8" s="6" customFormat="1" ht="50.1" customHeight="1">
      <c r="B72" s="151"/>
      <c r="C72" s="240"/>
      <c r="D72" s="240"/>
      <c r="E72" s="588" t="s">
        <v>293</v>
      </c>
      <c r="F72" s="588"/>
      <c r="G72" s="410" t="s">
        <v>673</v>
      </c>
      <c r="H72" s="151"/>
    </row>
    <row r="73" spans="2:8" s="6" customFormat="1" ht="50.1" customHeight="1">
      <c r="B73" s="151"/>
      <c r="C73" s="240"/>
      <c r="D73" s="240"/>
      <c r="E73" s="588" t="s">
        <v>294</v>
      </c>
      <c r="F73" s="588"/>
      <c r="G73" s="410" t="s">
        <v>674</v>
      </c>
      <c r="H73" s="151"/>
    </row>
    <row r="74" spans="2:8" s="6" customFormat="1" ht="50.1" customHeight="1">
      <c r="B74" s="151"/>
      <c r="C74" s="240"/>
      <c r="D74" s="240"/>
      <c r="E74" s="588" t="s">
        <v>295</v>
      </c>
      <c r="F74" s="588"/>
      <c r="G74" s="410" t="s">
        <v>675</v>
      </c>
      <c r="H74" s="151"/>
    </row>
    <row r="75" spans="2:8" s="6" customFormat="1" ht="41.1" customHeight="1">
      <c r="B75" s="151"/>
      <c r="C75" s="240"/>
      <c r="D75" s="240"/>
      <c r="E75" s="588" t="s">
        <v>296</v>
      </c>
      <c r="F75" s="588"/>
      <c r="G75" s="410" t="s">
        <v>676</v>
      </c>
      <c r="H75" s="151"/>
    </row>
    <row r="76" spans="2:8" s="6" customFormat="1" ht="39.950000000000003" customHeight="1">
      <c r="B76" s="151"/>
      <c r="C76" s="240"/>
      <c r="D76" s="240"/>
      <c r="E76" s="588" t="s">
        <v>297</v>
      </c>
      <c r="F76" s="588"/>
      <c r="G76" s="410" t="s">
        <v>677</v>
      </c>
      <c r="H76" s="151"/>
    </row>
    <row r="77" spans="2:8" s="6" customFormat="1" ht="32.1" customHeight="1">
      <c r="B77" s="151"/>
      <c r="C77" s="240"/>
      <c r="D77" s="240"/>
      <c r="E77" s="588" t="s">
        <v>298</v>
      </c>
      <c r="F77" s="588"/>
      <c r="G77" s="410" t="s">
        <v>678</v>
      </c>
      <c r="H77" s="151"/>
    </row>
    <row r="78" spans="2:8" s="6" customFormat="1" ht="65.099999999999994" customHeight="1">
      <c r="B78" s="151"/>
      <c r="C78" s="240"/>
      <c r="D78" s="588" t="s">
        <v>299</v>
      </c>
      <c r="E78" s="588"/>
      <c r="F78" s="588"/>
      <c r="G78" s="410" t="s">
        <v>679</v>
      </c>
      <c r="H78" s="151"/>
    </row>
    <row r="79" spans="2:8" s="6" customFormat="1" ht="99.75" customHeight="1">
      <c r="B79" s="151"/>
      <c r="C79" s="241"/>
      <c r="D79" s="589" t="s">
        <v>300</v>
      </c>
      <c r="E79" s="589"/>
      <c r="F79" s="589"/>
      <c r="G79" s="416" t="s">
        <v>680</v>
      </c>
      <c r="H79" s="151"/>
    </row>
    <row r="80" spans="2:8" s="6" customFormat="1" ht="20.100000000000001" customHeight="1">
      <c r="B80" s="151"/>
      <c r="C80" s="592" t="s">
        <v>301</v>
      </c>
      <c r="D80" s="592"/>
      <c r="E80" s="592" t="s">
        <v>301</v>
      </c>
      <c r="F80" s="592"/>
      <c r="G80" s="592"/>
      <c r="H80" s="151"/>
    </row>
    <row r="81" spans="2:8" s="6" customFormat="1" ht="39.950000000000003" customHeight="1">
      <c r="B81" s="151"/>
      <c r="C81" s="596" t="s">
        <v>302</v>
      </c>
      <c r="D81" s="596"/>
      <c r="E81" s="596"/>
      <c r="F81" s="596"/>
      <c r="G81" s="493" t="s">
        <v>798</v>
      </c>
      <c r="H81" s="151"/>
    </row>
    <row r="82" spans="2:8" s="6" customFormat="1" ht="20.100000000000001" customHeight="1">
      <c r="B82" s="151"/>
      <c r="C82" s="597" t="s">
        <v>303</v>
      </c>
      <c r="D82" s="597"/>
      <c r="E82" s="597"/>
      <c r="F82" s="597"/>
      <c r="G82" s="584" t="s">
        <v>667</v>
      </c>
      <c r="H82" s="151"/>
    </row>
    <row r="83" spans="2:8" s="6" customFormat="1" ht="20.100000000000001" customHeight="1">
      <c r="B83" s="151"/>
      <c r="C83" s="240"/>
      <c r="D83" s="588" t="s">
        <v>304</v>
      </c>
      <c r="E83" s="588"/>
      <c r="F83" s="588"/>
      <c r="G83" s="585"/>
      <c r="H83" s="151"/>
    </row>
    <row r="84" spans="2:8" s="6" customFormat="1" ht="35.1" customHeight="1">
      <c r="B84" s="151"/>
      <c r="C84" s="240"/>
      <c r="D84" s="240"/>
      <c r="E84" s="588" t="s">
        <v>505</v>
      </c>
      <c r="F84" s="588"/>
      <c r="G84" s="585"/>
      <c r="H84" s="151"/>
    </row>
    <row r="85" spans="2:8" s="6" customFormat="1" ht="39.950000000000003" customHeight="1">
      <c r="B85" s="151"/>
      <c r="C85" s="240"/>
      <c r="D85" s="240"/>
      <c r="E85" s="240"/>
      <c r="F85" s="240" t="s">
        <v>305</v>
      </c>
      <c r="G85" s="586"/>
      <c r="H85" s="151"/>
    </row>
    <row r="86" spans="2:8" s="6" customFormat="1" ht="39.950000000000003" customHeight="1">
      <c r="B86" s="151"/>
      <c r="C86" s="240"/>
      <c r="D86" s="240"/>
      <c r="E86" s="240"/>
      <c r="F86" s="240" t="s">
        <v>306</v>
      </c>
      <c r="G86" s="410" t="s">
        <v>667</v>
      </c>
      <c r="H86" s="151"/>
    </row>
    <row r="87" spans="2:8" s="6" customFormat="1" ht="39.950000000000003" customHeight="1">
      <c r="B87" s="151"/>
      <c r="C87" s="240"/>
      <c r="D87" s="240"/>
      <c r="E87" s="240"/>
      <c r="F87" s="240" t="s">
        <v>307</v>
      </c>
      <c r="G87" s="410" t="s">
        <v>672</v>
      </c>
      <c r="H87" s="151"/>
    </row>
    <row r="88" spans="2:8" s="6" customFormat="1" ht="79.5" customHeight="1">
      <c r="B88" s="151"/>
      <c r="C88" s="240"/>
      <c r="D88" s="240"/>
      <c r="E88" s="588" t="s">
        <v>308</v>
      </c>
      <c r="F88" s="588"/>
      <c r="G88" s="492" t="s">
        <v>797</v>
      </c>
      <c r="H88" s="151"/>
    </row>
    <row r="89" spans="2:8" s="6" customFormat="1" ht="85.5" customHeight="1">
      <c r="B89" s="151"/>
      <c r="C89" s="240"/>
      <c r="D89" s="240"/>
      <c r="E89" s="588" t="s">
        <v>309</v>
      </c>
      <c r="F89" s="588"/>
      <c r="G89" s="410" t="s">
        <v>671</v>
      </c>
      <c r="H89" s="151"/>
    </row>
    <row r="90" spans="2:8" s="6" customFormat="1" ht="89.25" customHeight="1">
      <c r="B90" s="151"/>
      <c r="C90" s="240"/>
      <c r="D90" s="240"/>
      <c r="E90" s="240"/>
      <c r="F90" s="240" t="s">
        <v>310</v>
      </c>
      <c r="G90" s="426" t="s">
        <v>865</v>
      </c>
      <c r="H90" s="151"/>
    </row>
    <row r="91" spans="2:8" s="6" customFormat="1" ht="85.5" customHeight="1">
      <c r="B91" s="151"/>
      <c r="C91" s="240"/>
      <c r="D91" s="240"/>
      <c r="E91" s="240"/>
      <c r="F91" s="240" t="s">
        <v>311</v>
      </c>
      <c r="G91" s="410" t="s">
        <v>864</v>
      </c>
      <c r="H91" s="151"/>
    </row>
    <row r="92" spans="2:8" s="6" customFormat="1" ht="50.1" customHeight="1">
      <c r="B92" s="151"/>
      <c r="C92" s="240"/>
      <c r="D92" s="240"/>
      <c r="E92" s="240"/>
      <c r="F92" s="240" t="s">
        <v>312</v>
      </c>
      <c r="G92" s="410" t="s">
        <v>668</v>
      </c>
      <c r="H92" s="151"/>
    </row>
    <row r="93" spans="2:8" s="6" customFormat="1" ht="39.950000000000003" customHeight="1">
      <c r="B93" s="151"/>
      <c r="C93" s="240"/>
      <c r="D93" s="240"/>
      <c r="E93" s="588" t="s">
        <v>313</v>
      </c>
      <c r="F93" s="588"/>
      <c r="G93" s="410" t="s">
        <v>667</v>
      </c>
      <c r="H93" s="151"/>
    </row>
    <row r="94" spans="2:8" s="6" customFormat="1" ht="50.1" customHeight="1">
      <c r="B94" s="151"/>
      <c r="C94" s="240"/>
      <c r="D94" s="240"/>
      <c r="E94" s="240"/>
      <c r="F94" s="240" t="s">
        <v>314</v>
      </c>
      <c r="G94" s="410" t="s">
        <v>667</v>
      </c>
      <c r="H94" s="151"/>
    </row>
    <row r="95" spans="2:8" s="6" customFormat="1" ht="69.95" customHeight="1">
      <c r="B95" s="151"/>
      <c r="C95" s="240"/>
      <c r="D95" s="240"/>
      <c r="E95" s="240"/>
      <c r="F95" s="240" t="s">
        <v>315</v>
      </c>
      <c r="G95" s="410" t="s">
        <v>666</v>
      </c>
      <c r="H95" s="151"/>
    </row>
    <row r="96" spans="2:8" s="6" customFormat="1" ht="80.099999999999994" customHeight="1">
      <c r="B96" s="151"/>
      <c r="C96" s="240"/>
      <c r="D96" s="240"/>
      <c r="E96" s="588" t="s">
        <v>316</v>
      </c>
      <c r="F96" s="588"/>
      <c r="G96" s="410" t="s">
        <v>666</v>
      </c>
      <c r="H96" s="151"/>
    </row>
    <row r="97" spans="2:8" s="6" customFormat="1" ht="50.1" customHeight="1">
      <c r="B97" s="151"/>
      <c r="C97" s="240"/>
      <c r="D97" s="240"/>
      <c r="E97" s="588" t="s">
        <v>317</v>
      </c>
      <c r="F97" s="588"/>
      <c r="G97" s="410" t="s">
        <v>846</v>
      </c>
      <c r="H97" s="151"/>
    </row>
    <row r="98" spans="2:8" s="6" customFormat="1" ht="50.1" customHeight="1">
      <c r="B98" s="151"/>
      <c r="C98" s="240"/>
      <c r="D98" s="240"/>
      <c r="E98" s="240"/>
      <c r="F98" s="240" t="s">
        <v>318</v>
      </c>
      <c r="G98" s="410" t="s">
        <v>846</v>
      </c>
      <c r="H98" s="151"/>
    </row>
    <row r="99" spans="2:8" s="6" customFormat="1" ht="68.45" customHeight="1">
      <c r="B99" s="151"/>
      <c r="C99" s="240"/>
      <c r="D99" s="240"/>
      <c r="E99" s="240"/>
      <c r="F99" s="240" t="s">
        <v>319</v>
      </c>
      <c r="G99" s="410" t="s">
        <v>572</v>
      </c>
      <c r="H99" s="151"/>
    </row>
    <row r="100" spans="2:8" s="6" customFormat="1" ht="50.1" customHeight="1">
      <c r="B100" s="151"/>
      <c r="C100" s="240"/>
      <c r="D100" s="588" t="s">
        <v>320</v>
      </c>
      <c r="E100" s="588"/>
      <c r="F100" s="588"/>
      <c r="G100" s="492" t="s">
        <v>665</v>
      </c>
      <c r="H100" s="151"/>
    </row>
    <row r="101" spans="2:8" s="6" customFormat="1" ht="50.1" customHeight="1">
      <c r="B101" s="151"/>
      <c r="C101" s="240"/>
      <c r="D101" s="588" t="s">
        <v>321</v>
      </c>
      <c r="E101" s="588"/>
      <c r="F101" s="588"/>
      <c r="G101" s="410" t="s">
        <v>663</v>
      </c>
      <c r="H101" s="151"/>
    </row>
    <row r="102" spans="2:8" s="6" customFormat="1" ht="50.1" customHeight="1">
      <c r="B102" s="151"/>
      <c r="C102" s="240"/>
      <c r="D102" s="588" t="s">
        <v>322</v>
      </c>
      <c r="E102" s="588"/>
      <c r="F102" s="588"/>
      <c r="G102" s="410" t="s">
        <v>662</v>
      </c>
      <c r="H102" s="151"/>
    </row>
    <row r="103" spans="2:8" s="6" customFormat="1" ht="50.1" customHeight="1">
      <c r="B103" s="151"/>
      <c r="C103" s="240"/>
      <c r="D103" s="588" t="s">
        <v>323</v>
      </c>
      <c r="E103" s="588"/>
      <c r="F103" s="588"/>
      <c r="G103" s="410" t="s">
        <v>661</v>
      </c>
      <c r="H103" s="151"/>
    </row>
    <row r="104" spans="2:8" s="6" customFormat="1" ht="20.100000000000001" customHeight="1">
      <c r="B104" s="151"/>
      <c r="C104" s="240"/>
      <c r="D104" s="588" t="s">
        <v>324</v>
      </c>
      <c r="E104" s="588"/>
      <c r="F104" s="588"/>
      <c r="G104" s="410"/>
      <c r="H104" s="151"/>
    </row>
    <row r="105" spans="2:8" s="6" customFormat="1" ht="29.1" customHeight="1">
      <c r="B105" s="151"/>
      <c r="C105" s="240"/>
      <c r="D105" s="240"/>
      <c r="E105" s="588" t="s">
        <v>325</v>
      </c>
      <c r="F105" s="588"/>
      <c r="G105" s="409" t="s">
        <v>660</v>
      </c>
      <c r="H105" s="151"/>
    </row>
    <row r="106" spans="2:8" s="6" customFormat="1" ht="50.1" customHeight="1">
      <c r="B106" s="151"/>
      <c r="C106" s="240"/>
      <c r="D106" s="240"/>
      <c r="E106" s="588" t="s">
        <v>326</v>
      </c>
      <c r="F106" s="588"/>
      <c r="G106" s="410" t="s">
        <v>658</v>
      </c>
      <c r="H106" s="151"/>
    </row>
    <row r="107" spans="2:8" s="6" customFormat="1" ht="24" customHeight="1">
      <c r="B107" s="151"/>
      <c r="C107" s="240"/>
      <c r="D107" s="588" t="s">
        <v>327</v>
      </c>
      <c r="E107" s="588"/>
      <c r="F107" s="588"/>
      <c r="G107" s="410"/>
      <c r="H107" s="151"/>
    </row>
    <row r="108" spans="2:8" s="6" customFormat="1" ht="50.1" customHeight="1">
      <c r="B108" s="151"/>
      <c r="C108" s="240"/>
      <c r="D108" s="240"/>
      <c r="E108" s="240"/>
      <c r="F108" s="240" t="s">
        <v>328</v>
      </c>
      <c r="G108" s="410" t="s">
        <v>656</v>
      </c>
      <c r="H108" s="151"/>
    </row>
    <row r="109" spans="2:8" s="6" customFormat="1" ht="50.1" customHeight="1">
      <c r="B109" s="151"/>
      <c r="C109" s="240"/>
      <c r="D109" s="240"/>
      <c r="E109" s="240"/>
      <c r="F109" s="240" t="s">
        <v>329</v>
      </c>
      <c r="G109" s="414" t="s">
        <v>656</v>
      </c>
      <c r="H109" s="151"/>
    </row>
    <row r="110" spans="2:8" s="6" customFormat="1" ht="80.099999999999994" customHeight="1">
      <c r="B110" s="151"/>
      <c r="C110" s="598" t="s">
        <v>330</v>
      </c>
      <c r="D110" s="598"/>
      <c r="E110" s="598"/>
      <c r="F110" s="598"/>
      <c r="G110" s="417" t="s">
        <v>654</v>
      </c>
      <c r="H110" s="151"/>
    </row>
    <row r="111" spans="2:8" s="6" customFormat="1" ht="63" customHeight="1">
      <c r="B111" s="151"/>
      <c r="C111" s="596" t="s">
        <v>331</v>
      </c>
      <c r="D111" s="596"/>
      <c r="E111" s="596"/>
      <c r="F111" s="596"/>
      <c r="G111" s="493" t="s">
        <v>654</v>
      </c>
      <c r="H111" s="151"/>
    </row>
    <row r="112" spans="2:8" s="6" customFormat="1" ht="42" customHeight="1">
      <c r="B112" s="151"/>
      <c r="C112" s="240"/>
      <c r="D112" s="588" t="s">
        <v>332</v>
      </c>
      <c r="E112" s="588"/>
      <c r="F112" s="588"/>
      <c r="G112" s="410" t="s">
        <v>651</v>
      </c>
      <c r="H112" s="151"/>
    </row>
    <row r="113" spans="2:8" s="6" customFormat="1" ht="51.75" customHeight="1">
      <c r="B113" s="151"/>
      <c r="C113" s="240"/>
      <c r="D113" s="588" t="s">
        <v>333</v>
      </c>
      <c r="E113" s="588"/>
      <c r="F113" s="588"/>
      <c r="G113" s="410" t="s">
        <v>650</v>
      </c>
      <c r="H113" s="151"/>
    </row>
    <row r="114" spans="2:8" s="6" customFormat="1" ht="50.1" customHeight="1">
      <c r="B114" s="151"/>
      <c r="C114" s="240"/>
      <c r="D114" s="588" t="s">
        <v>334</v>
      </c>
      <c r="E114" s="588"/>
      <c r="F114" s="588"/>
      <c r="G114" s="410" t="s">
        <v>649</v>
      </c>
      <c r="H114" s="151"/>
    </row>
    <row r="115" spans="2:8" s="6" customFormat="1" ht="39.950000000000003" customHeight="1">
      <c r="B115" s="151"/>
      <c r="C115" s="240"/>
      <c r="D115" s="588" t="s">
        <v>335</v>
      </c>
      <c r="E115" s="588"/>
      <c r="F115" s="588"/>
      <c r="G115" s="410" t="s">
        <v>648</v>
      </c>
      <c r="H115" s="151"/>
    </row>
    <row r="116" spans="2:8" s="6" customFormat="1" ht="39.950000000000003" customHeight="1">
      <c r="B116" s="151"/>
      <c r="C116" s="240"/>
      <c r="D116" s="588" t="s">
        <v>336</v>
      </c>
      <c r="E116" s="588"/>
      <c r="F116" s="588"/>
      <c r="G116" s="410" t="s">
        <v>647</v>
      </c>
      <c r="H116" s="151"/>
    </row>
    <row r="117" spans="2:8" s="6" customFormat="1" ht="47.25" customHeight="1">
      <c r="B117" s="151"/>
      <c r="C117" s="240"/>
      <c r="D117" s="588" t="s">
        <v>337</v>
      </c>
      <c r="E117" s="588"/>
      <c r="F117" s="588"/>
      <c r="G117" s="410" t="s">
        <v>645</v>
      </c>
      <c r="H117" s="151"/>
    </row>
    <row r="118" spans="2:8" s="6" customFormat="1" ht="39.950000000000003" customHeight="1">
      <c r="B118" s="151"/>
      <c r="C118" s="240"/>
      <c r="D118" s="588" t="s">
        <v>338</v>
      </c>
      <c r="E118" s="588"/>
      <c r="F118" s="588"/>
      <c r="G118" s="410" t="s">
        <v>644</v>
      </c>
      <c r="H118" s="151"/>
    </row>
    <row r="119" spans="2:8" s="6" customFormat="1" ht="50.1" customHeight="1">
      <c r="B119" s="151"/>
      <c r="C119" s="240"/>
      <c r="D119" s="588" t="s">
        <v>339</v>
      </c>
      <c r="E119" s="588"/>
      <c r="F119" s="588"/>
      <c r="G119" s="494" t="s">
        <v>643</v>
      </c>
      <c r="H119" s="151"/>
    </row>
    <row r="120" spans="2:8" s="6" customFormat="1" ht="50.1" customHeight="1">
      <c r="B120" s="151"/>
      <c r="C120" s="597" t="s">
        <v>340</v>
      </c>
      <c r="D120" s="597"/>
      <c r="E120" s="597"/>
      <c r="F120" s="597"/>
      <c r="G120" s="415" t="s">
        <v>642</v>
      </c>
      <c r="H120" s="151"/>
    </row>
    <row r="121" spans="2:8" s="6" customFormat="1" ht="49.5" customHeight="1">
      <c r="B121" s="151"/>
      <c r="C121" s="240"/>
      <c r="D121" s="588" t="s">
        <v>341</v>
      </c>
      <c r="E121" s="588"/>
      <c r="F121" s="588"/>
      <c r="G121" s="410" t="s">
        <v>641</v>
      </c>
      <c r="H121" s="151"/>
    </row>
    <row r="122" spans="2:8" s="6" customFormat="1" ht="60.75" customHeight="1">
      <c r="B122" s="151"/>
      <c r="C122" s="240"/>
      <c r="D122" s="588" t="s">
        <v>342</v>
      </c>
      <c r="E122" s="588"/>
      <c r="F122" s="588"/>
      <c r="G122" s="410" t="s">
        <v>640</v>
      </c>
      <c r="H122" s="151"/>
    </row>
    <row r="123" spans="2:8" s="6" customFormat="1" ht="53.25" customHeight="1">
      <c r="B123" s="151"/>
      <c r="C123" s="240"/>
      <c r="D123" s="588" t="s">
        <v>343</v>
      </c>
      <c r="E123" s="588"/>
      <c r="F123" s="588"/>
      <c r="G123" s="410" t="s">
        <v>639</v>
      </c>
      <c r="H123" s="151"/>
    </row>
    <row r="124" spans="2:8" s="6" customFormat="1" ht="39.950000000000003" customHeight="1">
      <c r="B124" s="151"/>
      <c r="C124" s="240"/>
      <c r="D124" s="588" t="s">
        <v>344</v>
      </c>
      <c r="E124" s="588"/>
      <c r="F124" s="588"/>
      <c r="G124" s="414" t="s">
        <v>637</v>
      </c>
      <c r="H124" s="151"/>
    </row>
    <row r="125" spans="2:8" s="6" customFormat="1" ht="63" customHeight="1">
      <c r="B125" s="151"/>
      <c r="C125" s="597" t="s">
        <v>345</v>
      </c>
      <c r="D125" s="597"/>
      <c r="E125" s="597"/>
      <c r="F125" s="597"/>
      <c r="G125" s="495" t="s">
        <v>636</v>
      </c>
      <c r="H125" s="151"/>
    </row>
    <row r="126" spans="2:8" s="6" customFormat="1" ht="48.75" customHeight="1">
      <c r="B126" s="151"/>
      <c r="C126" s="597" t="s">
        <v>560</v>
      </c>
      <c r="D126" s="597"/>
      <c r="E126" s="597"/>
      <c r="F126" s="597"/>
      <c r="G126" s="415"/>
      <c r="H126" s="151"/>
    </row>
    <row r="127" spans="2:8" s="6" customFormat="1" ht="46.5" customHeight="1">
      <c r="B127" s="151"/>
      <c r="C127" s="240"/>
      <c r="D127" s="588" t="s">
        <v>346</v>
      </c>
      <c r="E127" s="588"/>
      <c r="F127" s="588"/>
      <c r="G127" s="410" t="s">
        <v>635</v>
      </c>
      <c r="H127" s="151"/>
    </row>
    <row r="128" spans="2:8" s="6" customFormat="1" ht="39.950000000000003" customHeight="1">
      <c r="B128" s="151"/>
      <c r="C128" s="240"/>
      <c r="D128" s="588" t="s">
        <v>347</v>
      </c>
      <c r="E128" s="588"/>
      <c r="F128" s="588"/>
      <c r="G128" s="410" t="s">
        <v>634</v>
      </c>
      <c r="H128" s="151"/>
    </row>
    <row r="129" spans="2:8" s="6" customFormat="1" ht="63.6" customHeight="1">
      <c r="B129" s="151"/>
      <c r="C129" s="240"/>
      <c r="D129" s="588" t="s">
        <v>348</v>
      </c>
      <c r="E129" s="588"/>
      <c r="F129" s="588"/>
      <c r="G129" s="492" t="s">
        <v>631</v>
      </c>
      <c r="H129" s="151"/>
    </row>
    <row r="130" spans="2:8" s="6" customFormat="1" ht="39.950000000000003" customHeight="1">
      <c r="B130" s="151"/>
      <c r="C130" s="240"/>
      <c r="D130" s="588" t="s">
        <v>349</v>
      </c>
      <c r="E130" s="588"/>
      <c r="F130" s="588"/>
      <c r="G130" s="410" t="s">
        <v>630</v>
      </c>
      <c r="H130" s="151"/>
    </row>
    <row r="131" spans="2:8" s="6" customFormat="1" ht="65.45" customHeight="1">
      <c r="B131" s="151"/>
      <c r="C131" s="240"/>
      <c r="D131" s="588" t="s">
        <v>350</v>
      </c>
      <c r="E131" s="588"/>
      <c r="F131" s="588"/>
      <c r="G131" s="410" t="s">
        <v>628</v>
      </c>
      <c r="H131" s="151"/>
    </row>
    <row r="132" spans="2:8" s="6" customFormat="1" ht="50.1" customHeight="1">
      <c r="B132" s="151"/>
      <c r="C132" s="240"/>
      <c r="D132" s="240"/>
      <c r="E132" s="588" t="s">
        <v>351</v>
      </c>
      <c r="F132" s="588"/>
      <c r="G132" s="410" t="s">
        <v>625</v>
      </c>
      <c r="H132" s="151"/>
    </row>
    <row r="133" spans="2:8" s="6" customFormat="1" ht="39.950000000000003" customHeight="1">
      <c r="B133" s="151"/>
      <c r="C133" s="240"/>
      <c r="D133" s="240"/>
      <c r="E133" s="588" t="s">
        <v>352</v>
      </c>
      <c r="F133" s="588"/>
      <c r="G133" s="410" t="s">
        <v>625</v>
      </c>
      <c r="H133" s="151"/>
    </row>
    <row r="134" spans="2:8" s="6" customFormat="1" ht="69.95" customHeight="1">
      <c r="B134" s="151"/>
      <c r="C134" s="240"/>
      <c r="D134" s="240"/>
      <c r="E134" s="588" t="s">
        <v>353</v>
      </c>
      <c r="F134" s="588"/>
      <c r="G134" s="410" t="s">
        <v>625</v>
      </c>
      <c r="H134" s="151"/>
    </row>
    <row r="135" spans="2:8" s="6" customFormat="1" ht="69.95" customHeight="1">
      <c r="B135" s="151"/>
      <c r="C135" s="241"/>
      <c r="D135" s="241"/>
      <c r="E135" s="589" t="s">
        <v>354</v>
      </c>
      <c r="F135" s="588"/>
      <c r="G135" s="410" t="s">
        <v>625</v>
      </c>
      <c r="H135" s="151"/>
    </row>
    <row r="136" spans="2:8" s="6" customFormat="1" ht="20.100000000000001" customHeight="1">
      <c r="B136" s="151"/>
      <c r="C136" s="154"/>
      <c r="D136" s="154"/>
      <c r="E136" s="231"/>
      <c r="F136" s="504"/>
      <c r="G136" s="504"/>
      <c r="H136" s="151"/>
    </row>
    <row r="137" spans="2:8" s="6" customFormat="1" ht="60" customHeight="1">
      <c r="B137" s="151"/>
      <c r="C137" s="154"/>
      <c r="D137" s="154"/>
      <c r="E137" s="231"/>
      <c r="F137" s="231"/>
      <c r="G137" s="231"/>
      <c r="H137" s="151"/>
    </row>
    <row r="138" spans="2:8" s="6" customFormat="1" ht="60" customHeight="1">
      <c r="B138" s="151"/>
      <c r="C138" s="154"/>
      <c r="D138" s="154"/>
      <c r="E138" s="231"/>
      <c r="F138" s="231"/>
      <c r="G138" s="231"/>
      <c r="H138" s="151"/>
    </row>
    <row r="139" spans="2:8" s="6" customFormat="1" ht="60" customHeight="1">
      <c r="B139" s="151"/>
      <c r="C139" s="154"/>
      <c r="D139" s="154"/>
      <c r="E139" s="231"/>
      <c r="F139" s="231"/>
      <c r="G139" s="231"/>
      <c r="H139" s="151"/>
    </row>
    <row r="140" spans="2:8" s="6" customFormat="1" ht="60" customHeight="1">
      <c r="B140" s="151"/>
      <c r="C140" s="154"/>
      <c r="D140" s="154"/>
      <c r="E140" s="231"/>
      <c r="F140" s="231"/>
      <c r="G140" s="231"/>
      <c r="H140" s="243"/>
    </row>
    <row r="141" spans="2:8" s="6" customFormat="1" ht="60" customHeight="1">
      <c r="B141" s="151"/>
      <c r="C141" s="154"/>
      <c r="D141" s="154"/>
      <c r="E141" s="231"/>
      <c r="F141" s="231"/>
      <c r="G141" s="231"/>
      <c r="H141" s="151"/>
    </row>
    <row r="142" spans="2:8" s="6" customFormat="1" ht="60" customHeight="1">
      <c r="B142" s="151"/>
      <c r="C142" s="154"/>
      <c r="D142" s="154"/>
      <c r="E142" s="231"/>
      <c r="F142" s="231"/>
      <c r="G142" s="231"/>
      <c r="H142" s="151"/>
    </row>
    <row r="146" spans="6:6" ht="60" customHeight="1">
      <c r="F146" s="333"/>
    </row>
  </sheetData>
  <mergeCells count="114">
    <mergeCell ref="E84:F84"/>
    <mergeCell ref="E88:F88"/>
    <mergeCell ref="E93:F93"/>
    <mergeCell ref="E96:F96"/>
    <mergeCell ref="D100:F100"/>
    <mergeCell ref="E105:F105"/>
    <mergeCell ref="D107:F107"/>
    <mergeCell ref="C110:F110"/>
    <mergeCell ref="D112:F112"/>
    <mergeCell ref="E89:F89"/>
    <mergeCell ref="D71:F71"/>
    <mergeCell ref="E72:F72"/>
    <mergeCell ref="D78:F78"/>
    <mergeCell ref="C80:G80"/>
    <mergeCell ref="C81:F81"/>
    <mergeCell ref="D83:F83"/>
    <mergeCell ref="E73:F73"/>
    <mergeCell ref="E74:F74"/>
    <mergeCell ref="E75:F75"/>
    <mergeCell ref="E76:F76"/>
    <mergeCell ref="E77:F77"/>
    <mergeCell ref="D79:F79"/>
    <mergeCell ref="C82:F82"/>
    <mergeCell ref="E68:F68"/>
    <mergeCell ref="C69:G69"/>
    <mergeCell ref="C70:F70"/>
    <mergeCell ref="E49:F49"/>
    <mergeCell ref="D44:F44"/>
    <mergeCell ref="E48:F48"/>
    <mergeCell ref="E47:F47"/>
    <mergeCell ref="D53:F53"/>
    <mergeCell ref="E54:F54"/>
    <mergeCell ref="E62:F62"/>
    <mergeCell ref="E26:F26"/>
    <mergeCell ref="D31:F31"/>
    <mergeCell ref="C33:F33"/>
    <mergeCell ref="D34:F34"/>
    <mergeCell ref="C36:F36"/>
    <mergeCell ref="D42:F42"/>
    <mergeCell ref="C45:F45"/>
    <mergeCell ref="D46:F46"/>
    <mergeCell ref="E30:F30"/>
    <mergeCell ref="C41:F41"/>
    <mergeCell ref="D43:F43"/>
    <mergeCell ref="D38:F38"/>
    <mergeCell ref="D39:F39"/>
    <mergeCell ref="D40:F40"/>
    <mergeCell ref="D32:F32"/>
    <mergeCell ref="D35:F35"/>
    <mergeCell ref="D37:F37"/>
    <mergeCell ref="D12:F12"/>
    <mergeCell ref="E13:F13"/>
    <mergeCell ref="C15:G15"/>
    <mergeCell ref="C16:F16"/>
    <mergeCell ref="D17:F17"/>
    <mergeCell ref="C21:F21"/>
    <mergeCell ref="D22:F22"/>
    <mergeCell ref="C24:F24"/>
    <mergeCell ref="G24:G25"/>
    <mergeCell ref="D25:F25"/>
    <mergeCell ref="D129:F129"/>
    <mergeCell ref="D128:F128"/>
    <mergeCell ref="D122:F122"/>
    <mergeCell ref="D123:F123"/>
    <mergeCell ref="D124:F124"/>
    <mergeCell ref="E135:F135"/>
    <mergeCell ref="C120:F120"/>
    <mergeCell ref="D121:F121"/>
    <mergeCell ref="C125:F125"/>
    <mergeCell ref="D127:F127"/>
    <mergeCell ref="D130:F130"/>
    <mergeCell ref="D131:F131"/>
    <mergeCell ref="E133:F133"/>
    <mergeCell ref="E134:F134"/>
    <mergeCell ref="E132:F132"/>
    <mergeCell ref="D118:F118"/>
    <mergeCell ref="D119:F119"/>
    <mergeCell ref="C111:F111"/>
    <mergeCell ref="D113:F113"/>
    <mergeCell ref="D114:F114"/>
    <mergeCell ref="C126:F126"/>
    <mergeCell ref="E97:F97"/>
    <mergeCell ref="D101:F101"/>
    <mergeCell ref="D102:F102"/>
    <mergeCell ref="D115:F115"/>
    <mergeCell ref="D116:F116"/>
    <mergeCell ref="D117:F117"/>
    <mergeCell ref="D103:F103"/>
    <mergeCell ref="D104:F104"/>
    <mergeCell ref="E106:F106"/>
    <mergeCell ref="G33:G34"/>
    <mergeCell ref="G45:G46"/>
    <mergeCell ref="G82:G85"/>
    <mergeCell ref="C1:H1"/>
    <mergeCell ref="D18:F18"/>
    <mergeCell ref="D19:F19"/>
    <mergeCell ref="D20:F20"/>
    <mergeCell ref="D23:F23"/>
    <mergeCell ref="E8:F8"/>
    <mergeCell ref="E9:F9"/>
    <mergeCell ref="E10:F10"/>
    <mergeCell ref="E11:F11"/>
    <mergeCell ref="E14:F14"/>
    <mergeCell ref="C3:F3"/>
    <mergeCell ref="C4:G4"/>
    <mergeCell ref="C5:F5"/>
    <mergeCell ref="D6:F6"/>
    <mergeCell ref="G6:G7"/>
    <mergeCell ref="G16:G17"/>
    <mergeCell ref="G21:G22"/>
    <mergeCell ref="E27:F27"/>
    <mergeCell ref="E28:F28"/>
    <mergeCell ref="E29:F29"/>
    <mergeCell ref="E7:F7"/>
  </mergeCells>
  <phoneticPr fontId="2" type="noConversion"/>
  <printOptions horizontalCentered="1"/>
  <pageMargins left="0.39370078740157483" right="0.39370078740157483" top="0.39370078740157483" bottom="0.39370078740157483" header="0" footer="0"/>
  <pageSetup paperSize="9" fitToHeight="0" orientation="landscape" r:id="rId1"/>
  <rowBreaks count="2" manualBreakCount="2">
    <brk id="68" max="16383" man="1"/>
    <brk id="79"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3757-DD15-4FFE-A20C-BD2AAF77A363}">
  <sheetPr>
    <tabColor rgb="FF0070C0"/>
    <pageSetUpPr autoPageBreaks="0" fitToPage="1"/>
  </sheetPr>
  <dimension ref="B1:J90"/>
  <sheetViews>
    <sheetView showGridLines="0" showRowColHeaders="0" zoomScale="90" zoomScaleNormal="90" zoomScaleSheetLayoutView="90" workbookViewId="0">
      <extLst>
        <ext xmlns:xlsdti="http://schemas.microsoft.com/office/spreadsheetml/2023/showDataTypeIcons" uri="{77bfe23e-c014-4d31-8a63-9c772dbf06b6}">
          <xlsdti:showDataTypeIcons visible="0"/>
        </ext>
      </extLst>
    </sheetView>
  </sheetViews>
  <sheetFormatPr defaultColWidth="8.6328125" defaultRowHeight="15"/>
  <cols>
    <col min="1" max="1" width="8.7265625" style="3" customWidth="1"/>
    <col min="2" max="2" width="1.7265625" style="40" customWidth="1"/>
    <col min="3" max="3" width="7.7265625" style="57" customWidth="1"/>
    <col min="4" max="4" width="20.54296875" style="76" customWidth="1"/>
    <col min="5" max="5" width="53.54296875" style="76" customWidth="1"/>
    <col min="6" max="6" width="13.54296875" style="110" customWidth="1"/>
    <col min="7" max="7" width="2.54296875" style="40" customWidth="1"/>
    <col min="8" max="9" width="8.6328125" style="3"/>
    <col min="10" max="10" width="41.7265625" style="3" customWidth="1"/>
    <col min="11" max="13" width="8.6328125" style="3"/>
    <col min="14" max="14" width="1.08984375" style="3" customWidth="1"/>
    <col min="15" max="33" width="0" style="3" hidden="1" customWidth="1"/>
    <col min="34" max="16384" width="8.6328125" style="3"/>
  </cols>
  <sheetData>
    <row r="1" spans="2:10" ht="84.6" customHeight="1">
      <c r="B1" s="127"/>
      <c r="C1" s="576"/>
      <c r="D1" s="576"/>
      <c r="E1" s="576"/>
      <c r="F1" s="576"/>
      <c r="G1" s="576"/>
    </row>
    <row r="2" spans="2:10" ht="20.100000000000001" customHeight="1">
      <c r="B2" s="127"/>
      <c r="C2" s="288"/>
      <c r="D2" s="233"/>
      <c r="E2" s="233"/>
      <c r="F2" s="334"/>
      <c r="G2" s="127"/>
    </row>
    <row r="3" spans="2:10" s="8" customFormat="1" ht="30" customHeight="1">
      <c r="B3" s="335"/>
      <c r="C3" s="336" t="s">
        <v>356</v>
      </c>
      <c r="D3" s="219" t="s">
        <v>506</v>
      </c>
      <c r="E3" s="219" t="s">
        <v>885</v>
      </c>
      <c r="F3" s="219" t="s">
        <v>357</v>
      </c>
      <c r="G3" s="335"/>
    </row>
    <row r="4" spans="2:10" s="6" customFormat="1" ht="20.100000000000001" customHeight="1">
      <c r="B4" s="151"/>
      <c r="C4" s="592" t="s">
        <v>358</v>
      </c>
      <c r="D4" s="592"/>
      <c r="E4" s="592"/>
      <c r="F4" s="592"/>
      <c r="G4" s="151"/>
      <c r="J4" s="3"/>
    </row>
    <row r="5" spans="2:10" s="6" customFormat="1" ht="24.95" customHeight="1">
      <c r="B5" s="46"/>
      <c r="C5" s="600" t="s">
        <v>545</v>
      </c>
      <c r="D5" s="600"/>
      <c r="E5" s="600"/>
      <c r="F5" s="600"/>
      <c r="G5" s="46"/>
      <c r="J5" s="3"/>
    </row>
    <row r="6" spans="2:10" s="113" customFormat="1" ht="5.0999999999999996" customHeight="1">
      <c r="B6" s="155"/>
      <c r="C6" s="155"/>
      <c r="D6" s="155"/>
      <c r="E6" s="155"/>
      <c r="F6" s="155"/>
      <c r="G6" s="155"/>
    </row>
    <row r="7" spans="2:10" s="6" customFormat="1" ht="60">
      <c r="B7" s="151"/>
      <c r="C7" s="361" t="s">
        <v>473</v>
      </c>
      <c r="D7" s="362" t="s">
        <v>359</v>
      </c>
      <c r="E7" s="362" t="s">
        <v>799</v>
      </c>
      <c r="F7" s="362" t="s">
        <v>360</v>
      </c>
      <c r="G7" s="151"/>
      <c r="J7" s="3"/>
    </row>
    <row r="8" spans="2:10" s="6" customFormat="1" ht="45">
      <c r="B8" s="151"/>
      <c r="C8" s="363" t="s">
        <v>474</v>
      </c>
      <c r="D8" s="355" t="s">
        <v>361</v>
      </c>
      <c r="E8" s="355" t="s">
        <v>800</v>
      </c>
      <c r="F8" s="355" t="s">
        <v>360</v>
      </c>
      <c r="G8" s="151"/>
      <c r="J8" s="3"/>
    </row>
    <row r="9" spans="2:10" s="6" customFormat="1" ht="30">
      <c r="B9" s="151"/>
      <c r="C9" s="363" t="s">
        <v>475</v>
      </c>
      <c r="D9" s="355" t="s">
        <v>362</v>
      </c>
      <c r="E9" s="355" t="s">
        <v>800</v>
      </c>
      <c r="F9" s="355" t="s">
        <v>360</v>
      </c>
      <c r="G9" s="151"/>
      <c r="J9" s="3"/>
    </row>
    <row r="10" spans="2:10" s="6" customFormat="1" ht="30">
      <c r="B10" s="151"/>
      <c r="C10" s="363" t="s">
        <v>476</v>
      </c>
      <c r="D10" s="355" t="s">
        <v>363</v>
      </c>
      <c r="E10" s="355" t="s">
        <v>364</v>
      </c>
      <c r="F10" s="355" t="s">
        <v>360</v>
      </c>
      <c r="G10" s="151"/>
      <c r="J10" s="3"/>
    </row>
    <row r="11" spans="2:10" s="6" customFormat="1" ht="30">
      <c r="B11" s="151"/>
      <c r="C11" s="364" t="s">
        <v>477</v>
      </c>
      <c r="D11" s="358" t="s">
        <v>365</v>
      </c>
      <c r="E11" s="358" t="s">
        <v>801</v>
      </c>
      <c r="F11" s="358" t="s">
        <v>360</v>
      </c>
      <c r="G11" s="151"/>
    </row>
    <row r="12" spans="2:10" s="6" customFormat="1" ht="24.95" customHeight="1">
      <c r="B12" s="46"/>
      <c r="C12" s="600" t="s">
        <v>544</v>
      </c>
      <c r="D12" s="600"/>
      <c r="E12" s="600"/>
      <c r="F12" s="600"/>
      <c r="G12" s="46"/>
    </row>
    <row r="13" spans="2:10" s="6" customFormat="1" ht="5.0999999999999996" customHeight="1">
      <c r="B13" s="151"/>
      <c r="C13" s="155"/>
      <c r="D13" s="155"/>
      <c r="E13" s="155"/>
      <c r="F13" s="155"/>
      <c r="G13" s="151"/>
    </row>
    <row r="14" spans="2:10" s="6" customFormat="1" ht="30">
      <c r="B14" s="151"/>
      <c r="C14" s="361" t="s">
        <v>478</v>
      </c>
      <c r="D14" s="362" t="s">
        <v>366</v>
      </c>
      <c r="E14" s="365" t="s">
        <v>802</v>
      </c>
      <c r="F14" s="362" t="s">
        <v>360</v>
      </c>
      <c r="G14" s="151"/>
    </row>
    <row r="15" spans="2:10" s="6" customFormat="1" ht="30">
      <c r="B15" s="151"/>
      <c r="C15" s="363" t="s">
        <v>479</v>
      </c>
      <c r="D15" s="355" t="s">
        <v>367</v>
      </c>
      <c r="E15" s="356" t="s">
        <v>803</v>
      </c>
      <c r="F15" s="355" t="s">
        <v>360</v>
      </c>
      <c r="G15" s="151"/>
    </row>
    <row r="16" spans="2:10" s="6" customFormat="1" ht="30">
      <c r="B16" s="151"/>
      <c r="C16" s="364" t="s">
        <v>480</v>
      </c>
      <c r="D16" s="358" t="s">
        <v>368</v>
      </c>
      <c r="E16" s="356" t="s">
        <v>803</v>
      </c>
      <c r="F16" s="358" t="s">
        <v>360</v>
      </c>
      <c r="G16" s="151"/>
    </row>
    <row r="17" spans="2:7" s="6" customFormat="1" ht="24.95" customHeight="1">
      <c r="B17" s="46"/>
      <c r="C17" s="600" t="s">
        <v>229</v>
      </c>
      <c r="D17" s="600"/>
      <c r="E17" s="600"/>
      <c r="F17" s="600"/>
      <c r="G17" s="46"/>
    </row>
    <row r="18" spans="2:7" s="6" customFormat="1" ht="5.0999999999999996" customHeight="1">
      <c r="B18" s="151"/>
      <c r="C18" s="155"/>
      <c r="D18" s="155"/>
      <c r="E18" s="155"/>
      <c r="F18" s="155"/>
      <c r="G18" s="151"/>
    </row>
    <row r="19" spans="2:7" s="6" customFormat="1" ht="45">
      <c r="B19" s="151"/>
      <c r="C19" s="361" t="s">
        <v>481</v>
      </c>
      <c r="D19" s="362" t="s">
        <v>369</v>
      </c>
      <c r="E19" s="362" t="s">
        <v>813</v>
      </c>
      <c r="F19" s="362" t="s">
        <v>370</v>
      </c>
      <c r="G19" s="151"/>
    </row>
    <row r="20" spans="2:7" s="6" customFormat="1" ht="30">
      <c r="B20" s="151"/>
      <c r="C20" s="363" t="s">
        <v>482</v>
      </c>
      <c r="D20" s="355" t="s">
        <v>371</v>
      </c>
      <c r="E20" s="355" t="s">
        <v>814</v>
      </c>
      <c r="F20" s="355" t="s">
        <v>370</v>
      </c>
      <c r="G20" s="151"/>
    </row>
    <row r="21" spans="2:7" s="6" customFormat="1" ht="30">
      <c r="B21" s="151"/>
      <c r="C21" s="363" t="s">
        <v>483</v>
      </c>
      <c r="D21" s="355" t="s">
        <v>372</v>
      </c>
      <c r="E21" s="355" t="s">
        <v>815</v>
      </c>
      <c r="F21" s="355" t="s">
        <v>370</v>
      </c>
      <c r="G21" s="151"/>
    </row>
    <row r="22" spans="2:7" s="6" customFormat="1" ht="60">
      <c r="B22" s="151"/>
      <c r="C22" s="363" t="s">
        <v>484</v>
      </c>
      <c r="D22" s="355" t="s">
        <v>373</v>
      </c>
      <c r="E22" s="355" t="s">
        <v>816</v>
      </c>
      <c r="F22" s="355" t="s">
        <v>370</v>
      </c>
      <c r="G22" s="151"/>
    </row>
    <row r="23" spans="2:7" s="6" customFormat="1" ht="45">
      <c r="B23" s="151"/>
      <c r="C23" s="363" t="s">
        <v>485</v>
      </c>
      <c r="D23" s="355" t="s">
        <v>374</v>
      </c>
      <c r="E23" s="355" t="s">
        <v>817</v>
      </c>
      <c r="F23" s="355" t="s">
        <v>370</v>
      </c>
      <c r="G23" s="151"/>
    </row>
    <row r="24" spans="2:7" s="6" customFormat="1" ht="45">
      <c r="B24" s="151"/>
      <c r="C24" s="363" t="s">
        <v>486</v>
      </c>
      <c r="D24" s="355" t="s">
        <v>375</v>
      </c>
      <c r="E24" s="355" t="s">
        <v>805</v>
      </c>
      <c r="F24" s="355" t="s">
        <v>370</v>
      </c>
      <c r="G24" s="151"/>
    </row>
    <row r="25" spans="2:7" s="6" customFormat="1" ht="30">
      <c r="B25" s="151"/>
      <c r="C25" s="363" t="s">
        <v>487</v>
      </c>
      <c r="D25" s="355" t="s">
        <v>376</v>
      </c>
      <c r="E25" s="355" t="s">
        <v>804</v>
      </c>
      <c r="F25" s="355" t="s">
        <v>370</v>
      </c>
      <c r="G25" s="151"/>
    </row>
    <row r="26" spans="2:7" s="6" customFormat="1" ht="30">
      <c r="B26" s="151"/>
      <c r="C26" s="363" t="s">
        <v>488</v>
      </c>
      <c r="D26" s="355" t="s">
        <v>377</v>
      </c>
      <c r="E26" s="355" t="s">
        <v>818</v>
      </c>
      <c r="F26" s="355" t="s">
        <v>370</v>
      </c>
      <c r="G26" s="151"/>
    </row>
    <row r="27" spans="2:7" s="6" customFormat="1" ht="30">
      <c r="B27" s="151"/>
      <c r="C27" s="363" t="s">
        <v>489</v>
      </c>
      <c r="D27" s="496" t="s">
        <v>378</v>
      </c>
      <c r="E27" s="496" t="s">
        <v>819</v>
      </c>
      <c r="F27" s="355" t="s">
        <v>370</v>
      </c>
      <c r="G27" s="151"/>
    </row>
    <row r="28" spans="2:7" s="6" customFormat="1" ht="45">
      <c r="B28" s="151"/>
      <c r="C28" s="363" t="s">
        <v>490</v>
      </c>
      <c r="D28" s="355" t="s">
        <v>379</v>
      </c>
      <c r="E28" s="355" t="s">
        <v>820</v>
      </c>
      <c r="F28" s="355" t="s">
        <v>370</v>
      </c>
      <c r="G28" s="151"/>
    </row>
    <row r="29" spans="2:7" s="6" customFormat="1" ht="45">
      <c r="B29" s="151"/>
      <c r="C29" s="363" t="s">
        <v>491</v>
      </c>
      <c r="D29" s="355" t="s">
        <v>380</v>
      </c>
      <c r="E29" s="355" t="s">
        <v>821</v>
      </c>
      <c r="F29" s="355" t="s">
        <v>370</v>
      </c>
      <c r="G29" s="151"/>
    </row>
    <row r="30" spans="2:7" s="6" customFormat="1" ht="45">
      <c r="B30" s="151"/>
      <c r="C30" s="363" t="s">
        <v>492</v>
      </c>
      <c r="D30" s="355" t="s">
        <v>381</v>
      </c>
      <c r="E30" s="355" t="s">
        <v>821</v>
      </c>
      <c r="F30" s="355" t="s">
        <v>370</v>
      </c>
      <c r="G30" s="151"/>
    </row>
    <row r="31" spans="2:7" s="6" customFormat="1" ht="30">
      <c r="B31" s="151"/>
      <c r="C31" s="364" t="s">
        <v>493</v>
      </c>
      <c r="D31" s="358" t="s">
        <v>382</v>
      </c>
      <c r="E31" s="358" t="s">
        <v>383</v>
      </c>
      <c r="F31" s="358" t="s">
        <v>444</v>
      </c>
      <c r="G31" s="151"/>
    </row>
    <row r="32" spans="2:7" s="6" customFormat="1" ht="24.95" customHeight="1">
      <c r="B32" s="46"/>
      <c r="C32" s="600" t="s">
        <v>543</v>
      </c>
      <c r="D32" s="600"/>
      <c r="E32" s="600"/>
      <c r="F32" s="600"/>
      <c r="G32" s="46"/>
    </row>
    <row r="33" spans="2:7" s="6" customFormat="1" ht="5.0999999999999996" customHeight="1">
      <c r="B33" s="151"/>
      <c r="C33" s="155"/>
      <c r="D33" s="155"/>
      <c r="E33" s="155"/>
      <c r="F33" s="155"/>
      <c r="G33" s="151"/>
    </row>
    <row r="34" spans="2:7" s="6" customFormat="1" ht="30">
      <c r="B34" s="151"/>
      <c r="C34" s="361" t="s">
        <v>494</v>
      </c>
      <c r="D34" s="362" t="s">
        <v>384</v>
      </c>
      <c r="E34" s="362" t="s">
        <v>822</v>
      </c>
      <c r="F34" s="362" t="s">
        <v>360</v>
      </c>
      <c r="G34" s="151"/>
    </row>
    <row r="35" spans="2:7" s="6" customFormat="1" ht="60">
      <c r="B35" s="151"/>
      <c r="C35" s="363" t="s">
        <v>495</v>
      </c>
      <c r="D35" s="355" t="s">
        <v>385</v>
      </c>
      <c r="E35" s="355" t="s">
        <v>823</v>
      </c>
      <c r="F35" s="355" t="s">
        <v>370</v>
      </c>
      <c r="G35" s="151"/>
    </row>
    <row r="36" spans="2:7" s="6" customFormat="1" ht="60">
      <c r="B36" s="151"/>
      <c r="C36" s="363" t="s">
        <v>496</v>
      </c>
      <c r="D36" s="355" t="s">
        <v>386</v>
      </c>
      <c r="E36" s="355" t="s">
        <v>823</v>
      </c>
      <c r="F36" s="355" t="s">
        <v>360</v>
      </c>
      <c r="G36" s="151"/>
    </row>
    <row r="37" spans="2:7" s="6" customFormat="1" ht="29.1" customHeight="1">
      <c r="B37" s="599"/>
      <c r="C37" s="601" t="s">
        <v>497</v>
      </c>
      <c r="D37" s="602" t="s">
        <v>387</v>
      </c>
      <c r="E37" s="597" t="s">
        <v>824</v>
      </c>
      <c r="F37" s="355" t="s">
        <v>360</v>
      </c>
      <c r="G37" s="151"/>
    </row>
    <row r="38" spans="2:7" s="6" customFormat="1" ht="30.6" customHeight="1">
      <c r="B38" s="599"/>
      <c r="C38" s="601"/>
      <c r="D38" s="602"/>
      <c r="E38" s="590"/>
      <c r="F38" s="355" t="s">
        <v>388</v>
      </c>
      <c r="G38" s="151"/>
    </row>
    <row r="39" spans="2:7" s="6" customFormat="1" ht="30">
      <c r="B39" s="151"/>
      <c r="C39" s="363" t="s">
        <v>498</v>
      </c>
      <c r="D39" s="355" t="s">
        <v>389</v>
      </c>
      <c r="E39" s="355" t="s">
        <v>825</v>
      </c>
      <c r="F39" s="355" t="s">
        <v>370</v>
      </c>
      <c r="G39" s="151"/>
    </row>
    <row r="40" spans="2:7" s="6" customFormat="1" ht="30">
      <c r="B40" s="151"/>
      <c r="C40" s="363" t="s">
        <v>499</v>
      </c>
      <c r="D40" s="355" t="s">
        <v>390</v>
      </c>
      <c r="E40" s="355" t="s">
        <v>826</v>
      </c>
      <c r="F40" s="355" t="s">
        <v>360</v>
      </c>
      <c r="G40" s="151"/>
    </row>
    <row r="41" spans="2:7" s="6" customFormat="1" ht="30">
      <c r="B41" s="151"/>
      <c r="C41" s="363" t="s">
        <v>500</v>
      </c>
      <c r="D41" s="355" t="s">
        <v>391</v>
      </c>
      <c r="E41" s="355" t="s">
        <v>827</v>
      </c>
      <c r="F41" s="355" t="s">
        <v>360</v>
      </c>
      <c r="G41" s="151"/>
    </row>
    <row r="42" spans="2:7" s="6" customFormat="1" ht="45">
      <c r="B42" s="151"/>
      <c r="C42" s="363" t="s">
        <v>471</v>
      </c>
      <c r="D42" s="355" t="s">
        <v>392</v>
      </c>
      <c r="E42" s="355" t="s">
        <v>828</v>
      </c>
      <c r="F42" s="355" t="s">
        <v>393</v>
      </c>
      <c r="G42" s="151"/>
    </row>
    <row r="43" spans="2:7" s="6" customFormat="1" ht="30">
      <c r="B43" s="151"/>
      <c r="C43" s="364" t="s">
        <v>472</v>
      </c>
      <c r="D43" s="358" t="s">
        <v>394</v>
      </c>
      <c r="E43" s="358" t="s">
        <v>395</v>
      </c>
      <c r="F43" s="358" t="s">
        <v>920</v>
      </c>
      <c r="G43" s="151"/>
    </row>
    <row r="44" spans="2:7" s="6" customFormat="1" ht="24.95" customHeight="1">
      <c r="B44" s="46"/>
      <c r="C44" s="600" t="s">
        <v>542</v>
      </c>
      <c r="D44" s="600"/>
      <c r="E44" s="600"/>
      <c r="F44" s="600"/>
      <c r="G44" s="46"/>
    </row>
    <row r="45" spans="2:7" s="6" customFormat="1" ht="20.100000000000001" customHeight="1">
      <c r="B45" s="151"/>
      <c r="C45" s="592" t="s">
        <v>397</v>
      </c>
      <c r="D45" s="592"/>
      <c r="E45" s="592"/>
      <c r="F45" s="592"/>
      <c r="G45" s="151"/>
    </row>
    <row r="46" spans="2:7" s="6" customFormat="1" ht="30">
      <c r="B46" s="151"/>
      <c r="C46" s="366">
        <v>11.1</v>
      </c>
      <c r="D46" s="354" t="s">
        <v>398</v>
      </c>
      <c r="E46" s="354" t="s">
        <v>832</v>
      </c>
      <c r="F46" s="354" t="s">
        <v>360</v>
      </c>
      <c r="G46" s="151"/>
    </row>
    <row r="47" spans="2:7" s="6" customFormat="1" ht="45">
      <c r="B47" s="151"/>
      <c r="C47" s="363">
        <v>11.2</v>
      </c>
      <c r="D47" s="355" t="s">
        <v>399</v>
      </c>
      <c r="E47" s="355" t="s">
        <v>834</v>
      </c>
      <c r="F47" s="355" t="s">
        <v>360</v>
      </c>
      <c r="G47" s="151"/>
    </row>
    <row r="48" spans="2:7" s="6" customFormat="1" ht="30">
      <c r="B48" s="151"/>
      <c r="C48" s="363">
        <v>11.3</v>
      </c>
      <c r="D48" s="355" t="s">
        <v>400</v>
      </c>
      <c r="E48" s="355" t="s">
        <v>831</v>
      </c>
      <c r="F48" s="355" t="s">
        <v>360</v>
      </c>
      <c r="G48" s="151"/>
    </row>
    <row r="49" spans="2:7" s="6" customFormat="1" ht="30">
      <c r="B49" s="151"/>
      <c r="C49" s="363">
        <v>11.4</v>
      </c>
      <c r="D49" s="355" t="s">
        <v>401</v>
      </c>
      <c r="E49" s="355" t="s">
        <v>829</v>
      </c>
      <c r="F49" s="355" t="s">
        <v>360</v>
      </c>
      <c r="G49" s="151"/>
    </row>
    <row r="50" spans="2:7" s="6" customFormat="1" ht="30">
      <c r="B50" s="151"/>
      <c r="C50" s="363">
        <v>11.5</v>
      </c>
      <c r="D50" s="355" t="s">
        <v>402</v>
      </c>
      <c r="E50" s="355" t="s">
        <v>833</v>
      </c>
      <c r="F50" s="355" t="s">
        <v>360</v>
      </c>
      <c r="G50" s="151"/>
    </row>
    <row r="51" spans="2:7" s="6" customFormat="1" ht="30">
      <c r="B51" s="151"/>
      <c r="C51" s="363">
        <v>11.6</v>
      </c>
      <c r="D51" s="355" t="s">
        <v>403</v>
      </c>
      <c r="E51" s="355" t="s">
        <v>830</v>
      </c>
      <c r="F51" s="355" t="s">
        <v>360</v>
      </c>
      <c r="G51" s="151"/>
    </row>
    <row r="52" spans="2:7" s="6" customFormat="1">
      <c r="B52" s="151"/>
      <c r="C52" s="363">
        <v>11.7</v>
      </c>
      <c r="D52" s="355" t="s">
        <v>404</v>
      </c>
      <c r="E52" s="355" t="s">
        <v>405</v>
      </c>
      <c r="F52" s="355" t="s">
        <v>444</v>
      </c>
      <c r="G52" s="151"/>
    </row>
    <row r="53" spans="2:7" s="6" customFormat="1" ht="30">
      <c r="B53" s="151"/>
      <c r="C53" s="363">
        <v>11.8</v>
      </c>
      <c r="D53" s="355" t="s">
        <v>406</v>
      </c>
      <c r="E53" s="355" t="s">
        <v>836</v>
      </c>
      <c r="F53" s="355" t="s">
        <v>360</v>
      </c>
      <c r="G53" s="151"/>
    </row>
    <row r="54" spans="2:7" s="6" customFormat="1" ht="30">
      <c r="B54" s="151"/>
      <c r="C54" s="363">
        <v>11.9</v>
      </c>
      <c r="D54" s="355" t="s">
        <v>407</v>
      </c>
      <c r="E54" s="356" t="s">
        <v>835</v>
      </c>
      <c r="F54" s="355" t="s">
        <v>360</v>
      </c>
      <c r="G54" s="151"/>
    </row>
    <row r="55" spans="2:7" s="6" customFormat="1" ht="30">
      <c r="B55" s="599"/>
      <c r="C55" s="601">
        <v>11.1</v>
      </c>
      <c r="D55" s="602" t="s">
        <v>408</v>
      </c>
      <c r="E55" s="603" t="s">
        <v>837</v>
      </c>
      <c r="F55" s="355" t="s">
        <v>360</v>
      </c>
      <c r="G55" s="151"/>
    </row>
    <row r="56" spans="2:7" s="6" customFormat="1" ht="30">
      <c r="B56" s="599"/>
      <c r="C56" s="601"/>
      <c r="D56" s="602"/>
      <c r="E56" s="602"/>
      <c r="F56" s="355" t="s">
        <v>409</v>
      </c>
      <c r="G56" s="151"/>
    </row>
    <row r="57" spans="2:7" s="6" customFormat="1" ht="45">
      <c r="B57" s="599"/>
      <c r="C57" s="601"/>
      <c r="D57" s="602"/>
      <c r="E57" s="602"/>
      <c r="F57" s="355" t="s">
        <v>396</v>
      </c>
      <c r="G57" s="151"/>
    </row>
    <row r="58" spans="2:7" s="6" customFormat="1" ht="45">
      <c r="B58" s="151"/>
      <c r="C58" s="363">
        <v>11.11</v>
      </c>
      <c r="D58" s="355" t="s">
        <v>410</v>
      </c>
      <c r="E58" s="497" t="s">
        <v>841</v>
      </c>
      <c r="F58" s="355" t="s">
        <v>360</v>
      </c>
      <c r="G58" s="151"/>
    </row>
    <row r="59" spans="2:7" s="6" customFormat="1" ht="60">
      <c r="B59" s="151"/>
      <c r="C59" s="363">
        <v>11.12</v>
      </c>
      <c r="D59" s="355" t="s">
        <v>549</v>
      </c>
      <c r="E59" s="356" t="s">
        <v>840</v>
      </c>
      <c r="F59" s="355" t="s">
        <v>409</v>
      </c>
      <c r="G59" s="151"/>
    </row>
    <row r="60" spans="2:7" s="6" customFormat="1" ht="45">
      <c r="B60" s="151"/>
      <c r="C60" s="363">
        <v>11.13</v>
      </c>
      <c r="D60" s="355" t="s">
        <v>411</v>
      </c>
      <c r="E60" s="355" t="s">
        <v>395</v>
      </c>
      <c r="F60" s="355" t="s">
        <v>396</v>
      </c>
      <c r="G60" s="151"/>
    </row>
    <row r="61" spans="2:7" s="6" customFormat="1" ht="30">
      <c r="B61" s="151"/>
      <c r="C61" s="363">
        <v>11.14</v>
      </c>
      <c r="D61" s="355" t="s">
        <v>412</v>
      </c>
      <c r="E61" s="497" t="s">
        <v>800</v>
      </c>
      <c r="F61" s="355" t="s">
        <v>360</v>
      </c>
      <c r="G61" s="151"/>
    </row>
    <row r="62" spans="2:7" s="6" customFormat="1" ht="30">
      <c r="B62" s="151"/>
      <c r="C62" s="363">
        <v>11.15</v>
      </c>
      <c r="D62" s="355" t="s">
        <v>413</v>
      </c>
      <c r="E62" s="356" t="s">
        <v>843</v>
      </c>
      <c r="F62" s="355" t="s">
        <v>360</v>
      </c>
      <c r="G62" s="151"/>
    </row>
    <row r="63" spans="2:7" s="6" customFormat="1">
      <c r="B63" s="151"/>
      <c r="C63" s="363">
        <v>11.16</v>
      </c>
      <c r="D63" s="355" t="s">
        <v>414</v>
      </c>
      <c r="E63" s="355" t="s">
        <v>405</v>
      </c>
      <c r="F63" s="355" t="s">
        <v>444</v>
      </c>
      <c r="G63" s="151"/>
    </row>
    <row r="64" spans="2:7" s="6" customFormat="1" ht="45">
      <c r="B64" s="151"/>
      <c r="C64" s="363">
        <v>11.17</v>
      </c>
      <c r="D64" s="355" t="s">
        <v>415</v>
      </c>
      <c r="E64" s="355" t="s">
        <v>844</v>
      </c>
      <c r="F64" s="355" t="s">
        <v>416</v>
      </c>
      <c r="G64" s="151"/>
    </row>
    <row r="65" spans="2:7" s="6" customFormat="1" ht="30">
      <c r="B65" s="151"/>
      <c r="C65" s="363">
        <v>11.18</v>
      </c>
      <c r="D65" s="355" t="s">
        <v>417</v>
      </c>
      <c r="E65" s="355" t="s">
        <v>418</v>
      </c>
      <c r="F65" s="355" t="s">
        <v>444</v>
      </c>
      <c r="G65" s="151"/>
    </row>
    <row r="66" spans="2:7" s="6" customFormat="1" ht="30">
      <c r="B66" s="151"/>
      <c r="C66" s="363">
        <v>11.19</v>
      </c>
      <c r="D66" s="355" t="s">
        <v>419</v>
      </c>
      <c r="E66" s="355" t="s">
        <v>838</v>
      </c>
      <c r="F66" s="355" t="s">
        <v>370</v>
      </c>
      <c r="G66" s="151"/>
    </row>
    <row r="67" spans="2:7" s="6" customFormat="1" ht="45">
      <c r="B67" s="151"/>
      <c r="C67" s="363">
        <v>11.2</v>
      </c>
      <c r="D67" s="355" t="s">
        <v>420</v>
      </c>
      <c r="E67" s="355" t="s">
        <v>839</v>
      </c>
      <c r="F67" s="355" t="s">
        <v>370</v>
      </c>
      <c r="G67" s="151"/>
    </row>
    <row r="68" spans="2:7" s="6" customFormat="1" ht="60">
      <c r="B68" s="151"/>
      <c r="C68" s="363">
        <v>11.21</v>
      </c>
      <c r="D68" s="355" t="s">
        <v>421</v>
      </c>
      <c r="E68" s="355" t="s">
        <v>842</v>
      </c>
      <c r="F68" s="355" t="s">
        <v>422</v>
      </c>
      <c r="G68" s="151"/>
    </row>
    <row r="69" spans="2:7" s="6" customFormat="1" ht="75">
      <c r="B69" s="151"/>
      <c r="C69" s="367">
        <v>11.22</v>
      </c>
      <c r="D69" s="357" t="s">
        <v>423</v>
      </c>
      <c r="E69" s="500" t="s">
        <v>847</v>
      </c>
      <c r="F69" s="357" t="s">
        <v>444</v>
      </c>
      <c r="G69" s="151"/>
    </row>
    <row r="70" spans="2:7" s="6" customFormat="1" ht="14.1" customHeight="1">
      <c r="B70" s="151"/>
      <c r="C70" s="337"/>
      <c r="D70" s="337"/>
      <c r="E70" s="337"/>
      <c r="F70" s="334"/>
      <c r="G70" s="151"/>
    </row>
    <row r="71" spans="2:7" s="6" customFormat="1" ht="20.100000000000001" customHeight="1">
      <c r="B71" s="151"/>
      <c r="C71" s="498"/>
      <c r="D71" s="498"/>
      <c r="E71" s="498"/>
      <c r="F71" s="499"/>
      <c r="G71" s="151"/>
    </row>
    <row r="72" spans="2:7" s="6" customFormat="1" ht="20.100000000000001" customHeight="1">
      <c r="B72" s="151"/>
      <c r="C72" s="337"/>
      <c r="D72" s="337"/>
      <c r="E72" s="337"/>
      <c r="F72" s="334"/>
      <c r="G72" s="151"/>
    </row>
    <row r="73" spans="2:7" s="6" customFormat="1" ht="30" customHeight="1">
      <c r="B73" s="151"/>
      <c r="C73" s="337"/>
      <c r="D73" s="337"/>
      <c r="E73" s="337"/>
      <c r="F73" s="334"/>
      <c r="G73" s="151"/>
    </row>
    <row r="74" spans="2:7" s="6" customFormat="1" ht="30" customHeight="1">
      <c r="B74" s="151"/>
      <c r="C74" s="337"/>
      <c r="D74" s="337"/>
      <c r="E74" s="337"/>
      <c r="F74" s="334"/>
      <c r="G74" s="151"/>
    </row>
    <row r="75" spans="2:7" s="6" customFormat="1" ht="30" customHeight="1">
      <c r="B75" s="151"/>
      <c r="C75" s="337"/>
      <c r="D75" s="337"/>
      <c r="E75" s="337"/>
      <c r="F75" s="334"/>
      <c r="G75" s="243"/>
    </row>
    <row r="76" spans="2:7" s="6" customFormat="1" ht="30" customHeight="1">
      <c r="B76" s="151"/>
      <c r="C76" s="337"/>
      <c r="D76" s="337"/>
      <c r="E76" s="337"/>
      <c r="F76" s="334"/>
      <c r="G76" s="151"/>
    </row>
    <row r="77" spans="2:7" s="6" customFormat="1" ht="30" customHeight="1">
      <c r="B77" s="151"/>
      <c r="C77" s="337"/>
      <c r="D77" s="337"/>
      <c r="E77" s="337"/>
      <c r="F77" s="334"/>
      <c r="G77" s="151"/>
    </row>
    <row r="78" spans="2:7">
      <c r="B78" s="127"/>
      <c r="C78" s="288"/>
      <c r="D78" s="233"/>
      <c r="E78" s="233"/>
      <c r="F78" s="334"/>
      <c r="G78" s="127"/>
    </row>
    <row r="79" spans="2:7">
      <c r="B79" s="127"/>
      <c r="C79" s="288"/>
      <c r="D79" s="233"/>
      <c r="E79" s="233"/>
      <c r="F79" s="334"/>
      <c r="G79" s="127"/>
    </row>
    <row r="80" spans="2:7">
      <c r="B80" s="127"/>
      <c r="C80" s="288"/>
      <c r="D80" s="233"/>
      <c r="E80" s="233"/>
      <c r="F80" s="334"/>
      <c r="G80" s="127"/>
    </row>
    <row r="81" spans="2:7">
      <c r="B81" s="127"/>
      <c r="C81" s="288"/>
      <c r="D81" s="233"/>
      <c r="E81" s="233"/>
      <c r="F81" s="334"/>
      <c r="G81" s="127"/>
    </row>
    <row r="82" spans="2:7">
      <c r="B82" s="127"/>
      <c r="C82" s="288"/>
      <c r="D82" s="233"/>
      <c r="E82" s="233"/>
      <c r="F82" s="334"/>
      <c r="G82" s="127"/>
    </row>
    <row r="83" spans="2:7">
      <c r="B83" s="127"/>
      <c r="C83" s="288"/>
      <c r="D83" s="233"/>
      <c r="E83" s="233"/>
      <c r="F83" s="334"/>
      <c r="G83" s="127"/>
    </row>
    <row r="84" spans="2:7">
      <c r="B84" s="127"/>
      <c r="C84" s="288"/>
      <c r="D84" s="233"/>
      <c r="E84" s="233"/>
      <c r="F84" s="334"/>
      <c r="G84" s="127"/>
    </row>
    <row r="85" spans="2:7">
      <c r="B85" s="127"/>
      <c r="C85" s="288"/>
      <c r="D85" s="233"/>
      <c r="E85" s="233"/>
      <c r="F85" s="334"/>
      <c r="G85" s="127"/>
    </row>
    <row r="86" spans="2:7">
      <c r="B86" s="127"/>
      <c r="C86" s="288"/>
      <c r="D86" s="233"/>
      <c r="E86" s="233"/>
      <c r="F86" s="334"/>
      <c r="G86" s="127"/>
    </row>
    <row r="87" spans="2:7">
      <c r="B87" s="127"/>
      <c r="C87" s="288"/>
      <c r="D87" s="233"/>
      <c r="E87" s="233"/>
      <c r="F87" s="334"/>
      <c r="G87" s="127"/>
    </row>
    <row r="88" spans="2:7">
      <c r="B88" s="127"/>
      <c r="C88" s="288"/>
      <c r="D88" s="233"/>
      <c r="E88" s="233"/>
      <c r="F88" s="334"/>
      <c r="G88" s="127"/>
    </row>
    <row r="89" spans="2:7">
      <c r="B89" s="127"/>
      <c r="C89" s="288"/>
      <c r="D89" s="233"/>
      <c r="E89" s="233"/>
      <c r="F89" s="334"/>
      <c r="G89" s="127"/>
    </row>
    <row r="90" spans="2:7">
      <c r="B90" s="127"/>
      <c r="C90" s="288"/>
      <c r="D90" s="233"/>
      <c r="E90" s="233"/>
      <c r="F90" s="334"/>
      <c r="G90" s="127"/>
    </row>
  </sheetData>
  <mergeCells count="16">
    <mergeCell ref="C1:G1"/>
    <mergeCell ref="B37:B38"/>
    <mergeCell ref="B55:B57"/>
    <mergeCell ref="C4:F4"/>
    <mergeCell ref="C17:F17"/>
    <mergeCell ref="C12:F12"/>
    <mergeCell ref="C5:F5"/>
    <mergeCell ref="C32:F32"/>
    <mergeCell ref="C44:F44"/>
    <mergeCell ref="C37:C38"/>
    <mergeCell ref="D37:D38"/>
    <mergeCell ref="E37:E38"/>
    <mergeCell ref="C55:C57"/>
    <mergeCell ref="D55:D57"/>
    <mergeCell ref="E55:E57"/>
    <mergeCell ref="C45:F45"/>
  </mergeCells>
  <phoneticPr fontId="2" type="noConversion"/>
  <hyperlinks>
    <hyperlink ref="F14" r:id="rId1" xr:uid="{F11FB958-F837-4C57-95F6-8A81537A2756}"/>
    <hyperlink ref="F19" r:id="rId2" xr:uid="{037C67EF-8CA3-410B-91C7-FF88FBA3C04C}"/>
    <hyperlink ref="F15" r:id="rId3" xr:uid="{E0730D38-C0AD-4021-A1DC-DE72E4B8F9BC}"/>
    <hyperlink ref="F16" r:id="rId4" xr:uid="{94E5AAA3-CD31-4E1C-BB16-389851EE1AD6}"/>
    <hyperlink ref="F8" r:id="rId5" xr:uid="{D16C8EEF-6CA5-493A-8600-CD08158A424E}"/>
    <hyperlink ref="F34" r:id="rId6" xr:uid="{D0F1B482-6BD3-47CD-A574-00C888CCA7B2}"/>
    <hyperlink ref="F40" r:id="rId7" xr:uid="{96988F6C-DEB8-42AE-A9ED-0CEA258A2F76}"/>
    <hyperlink ref="F41" r:id="rId8" xr:uid="{10FE4BCA-2192-4F6F-8612-8C864F8D1E3B}"/>
    <hyperlink ref="F11" r:id="rId9" xr:uid="{60428899-1CC5-43C6-8FB7-122BDE00DDA0}"/>
    <hyperlink ref="F28" r:id="rId10" xr:uid="{67FED983-C127-477C-8B1E-EB294E813DCB}"/>
    <hyperlink ref="F42" r:id="rId11" xr:uid="{D81EDEE3-4AEE-478C-8F5C-C4F999C992A4}"/>
    <hyperlink ref="F46" r:id="rId12" xr:uid="{F8FCA77C-3327-47EB-999D-B727CA1E96BB}"/>
    <hyperlink ref="F49" r:id="rId13" xr:uid="{A5ADEC09-2F5D-4540-A113-16FF266E0664}"/>
    <hyperlink ref="F50" r:id="rId14" xr:uid="{A5375424-4954-4784-9860-7E34F0640ACF}"/>
    <hyperlink ref="F51" r:id="rId15" xr:uid="{7B834555-241F-482E-9687-52148D7179DF}"/>
    <hyperlink ref="F62" r:id="rId16" xr:uid="{93C00E7B-59A8-4A8B-8903-E3BE6B6F9C4F}"/>
    <hyperlink ref="F48" r:id="rId17" xr:uid="{C916F07F-E784-45ED-8C84-D3AC8F668FEE}"/>
    <hyperlink ref="F64" r:id="rId18" xr:uid="{C49637C2-C279-4095-B527-C1D3B5787164}"/>
    <hyperlink ref="F67" r:id="rId19" xr:uid="{90F38380-DFEC-4083-A787-3F25F6735DB2}"/>
    <hyperlink ref="F68" r:id="rId20" xr:uid="{029DB58F-040A-4CA3-8556-2A413499DCEA}"/>
    <hyperlink ref="F59" r:id="rId21" xr:uid="{B551AD0B-5486-4137-B5DA-7FE2F21E4916}"/>
    <hyperlink ref="F53" r:id="rId22" xr:uid="{B251E592-85EC-4ED6-B01E-48BA5418A650}"/>
    <hyperlink ref="F54" r:id="rId23" xr:uid="{8D4859CC-B05F-4608-B665-9C5C4045BDD1}"/>
    <hyperlink ref="F66" r:id="rId24" xr:uid="{E0DCAA5F-DA51-4777-86F3-AB167EE3EA53}"/>
    <hyperlink ref="F35" r:id="rId25" xr:uid="{0296C4F7-FF75-4C89-8469-D666F55FFD0F}"/>
    <hyperlink ref="F9" r:id="rId26" xr:uid="{2B2ADDF8-DF9F-47B1-B6EF-7D8AF4FA8865}"/>
    <hyperlink ref="F20" r:id="rId27" xr:uid="{8D67F2AF-578E-4B7C-BA1A-FC5297443155}"/>
    <hyperlink ref="F21" r:id="rId28" xr:uid="{3DEEDFAE-E2EB-4826-B6CA-68EA30631401}"/>
    <hyperlink ref="F22" r:id="rId29" xr:uid="{88E1482B-4789-44F2-AA42-3710A79960B3}"/>
    <hyperlink ref="F30" r:id="rId30" xr:uid="{10E34BD9-E095-4970-821C-6713ED4DC884}"/>
    <hyperlink ref="F29" r:id="rId31" xr:uid="{7BDC1750-5D7A-4558-A8AC-1044A8D16883}"/>
    <hyperlink ref="F25" r:id="rId32" xr:uid="{32547A91-A1B3-444F-86FA-634EF9799F98}"/>
    <hyperlink ref="F23" r:id="rId33" xr:uid="{D2EE291D-8B15-4506-9076-B9F556717E08}"/>
    <hyperlink ref="F24" r:id="rId34" xr:uid="{E0C590B7-C6BD-44E2-9119-E9429CF7A24B}"/>
    <hyperlink ref="F26" r:id="rId35" xr:uid="{F2B67E89-356D-4C08-90AB-F0D02212DBF0}"/>
    <hyperlink ref="F27" r:id="rId36" xr:uid="{604ABD23-A1E4-4CEB-BF26-2553090711CE}"/>
    <hyperlink ref="F10" r:id="rId37" xr:uid="{CCBBDF14-61AA-4F82-B275-4CED0B9640F7}"/>
    <hyperlink ref="F36" r:id="rId38" xr:uid="{BEF4B388-E236-4501-80F1-D792DDDA4261}"/>
    <hyperlink ref="F37" r:id="rId39" xr:uid="{72F3017F-6B4D-4461-9EE6-26D04D574224}"/>
    <hyperlink ref="F39" r:id="rId40" xr:uid="{04AC29AD-47F3-4802-9B29-BB97766ECFF5}"/>
    <hyperlink ref="F38" r:id="rId41" display="https://www.ampol.com.au/get-in-touch" xr:uid="{0AE4BB5F-6780-4800-BD78-7E12E7116618}"/>
    <hyperlink ref="F43" r:id="rId42" display="https://www.fwc.gov.au/work-conditions/enterprise-agreements/find-enterprise-agreement" xr:uid="{6E3D2ECB-C0F9-4C56-95D9-A22AC089DDF9}"/>
    <hyperlink ref="F55" r:id="rId43" xr:uid="{48F91A3D-6778-4194-8A32-1C9DAFDF736B}"/>
    <hyperlink ref="F56" r:id="rId44" xr:uid="{F61CE7F0-E8CE-44B7-A185-13E236551CE0}"/>
    <hyperlink ref="F57" r:id="rId45" display="https://www.fwc.gov.au/work-conditions/enterprise-agreements/find-enterprise-agreement" xr:uid="{E188A50B-1C18-49A0-A3E2-21978062F076}"/>
    <hyperlink ref="F60" r:id="rId46" display="https://www.fwc.gov.au/work-conditions/enterprise-agreements/find-enterprise-agreement" xr:uid="{7544C67E-85E2-41C9-8884-EC320F0D348E}"/>
    <hyperlink ref="F47" r:id="rId47" xr:uid="{77F54B58-8B5B-49AD-8431-24462525F913}"/>
    <hyperlink ref="F58" r:id="rId48" xr:uid="{6C79887E-FD64-4E3F-81A6-B902451098D1}"/>
    <hyperlink ref="F61" r:id="rId49" xr:uid="{EF5AD4A8-A2FE-404A-91D5-53ABD7AB9D92}"/>
    <hyperlink ref="F7" r:id="rId50" xr:uid="{500AB82C-AFF4-4C50-8D82-254A085A4FDE}"/>
  </hyperlinks>
  <printOptions horizontalCentered="1"/>
  <pageMargins left="0.39370078740157483" right="0.39370078740157483" top="0.39370078740157483" bottom="0.39370078740157483" header="0" footer="0"/>
  <pageSetup paperSize="9" fitToHeight="0" orientation="landscape" r:id="rId51"/>
  <rowBreaks count="2" manualBreakCount="2">
    <brk id="43" max="16383" man="1"/>
    <brk id="54" max="16383" man="1"/>
  </rowBreaks>
  <drawing r:id="rId5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4193E-2204-4445-9D54-8367CEC59C4A}">
  <sheetPr>
    <tabColor rgb="FF0070C0"/>
    <pageSetUpPr autoPageBreaks="0" fitToPage="1"/>
  </sheetPr>
  <dimension ref="B1:N34"/>
  <sheetViews>
    <sheetView showGridLines="0" zoomScale="90" zoomScaleNormal="90" zoomScaleSheetLayoutView="90" workbookViewId="0">
      <selection activeCell="C3" sqref="C3"/>
      <extLst>
        <ext xmlns:xlsdti="http://schemas.microsoft.com/office/spreadsheetml/2023/showDataTypeIcons" uri="{77bfe23e-c014-4d31-8a63-9c772dbf06b6}">
          <xlsdti:showDataTypeIcons visible="0"/>
        </ext>
      </extLst>
    </sheetView>
  </sheetViews>
  <sheetFormatPr defaultColWidth="8.6328125" defaultRowHeight="15"/>
  <cols>
    <col min="1" max="1" width="8.7265625" style="3" customWidth="1"/>
    <col min="2" max="2" width="1.7265625" style="127" customWidth="1"/>
    <col min="3" max="3" width="12.54296875" style="351" customWidth="1"/>
    <col min="4" max="4" width="6.54296875" style="127" customWidth="1"/>
    <col min="5" max="5" width="4.54296875" style="338" customWidth="1"/>
    <col min="6" max="6" width="38.54296875" style="231" customWidth="1"/>
    <col min="7" max="7" width="20.7265625" style="231" customWidth="1"/>
    <col min="8" max="8" width="13.08984375" style="337" customWidth="1"/>
    <col min="9" max="9" width="2.54296875" style="127" customWidth="1"/>
    <col min="10" max="13" width="8.6328125" style="3"/>
    <col min="14" max="14" width="1.08984375" style="3" customWidth="1"/>
    <col min="15" max="33" width="0" style="3" hidden="1" customWidth="1"/>
    <col min="34" max="16384" width="8.6328125" style="3"/>
  </cols>
  <sheetData>
    <row r="1" spans="2:14" ht="84.6" customHeight="1">
      <c r="C1" s="614"/>
      <c r="D1" s="614"/>
      <c r="E1" s="614"/>
      <c r="F1" s="614"/>
      <c r="G1" s="614"/>
      <c r="H1" s="614"/>
      <c r="I1" s="614"/>
    </row>
    <row r="2" spans="2:14" ht="14.1" customHeight="1">
      <c r="C2" s="349"/>
      <c r="D2" s="237"/>
      <c r="F2" s="235"/>
      <c r="G2" s="235"/>
      <c r="H2" s="339"/>
      <c r="I2" s="237"/>
      <c r="J2" s="4"/>
    </row>
    <row r="3" spans="2:14" s="32" customFormat="1" ht="25.5" customHeight="1">
      <c r="B3" s="283"/>
      <c r="C3" s="350" t="s">
        <v>870</v>
      </c>
      <c r="D3" s="336" t="s">
        <v>424</v>
      </c>
      <c r="E3" s="340"/>
      <c r="F3" s="336" t="s">
        <v>425</v>
      </c>
      <c r="G3" s="605" t="s">
        <v>885</v>
      </c>
      <c r="H3" s="606"/>
      <c r="I3" s="283"/>
    </row>
    <row r="4" spans="2:14" s="6" customFormat="1" ht="30">
      <c r="B4" s="151"/>
      <c r="C4" s="604" t="s">
        <v>871</v>
      </c>
      <c r="D4" s="239"/>
      <c r="E4" s="341">
        <v>7.1</v>
      </c>
      <c r="F4" s="331" t="s">
        <v>437</v>
      </c>
      <c r="G4" s="593" t="s">
        <v>917</v>
      </c>
      <c r="H4" s="607"/>
      <c r="I4" s="151"/>
    </row>
    <row r="5" spans="2:14" s="6" customFormat="1" ht="30">
      <c r="B5" s="151"/>
      <c r="C5" s="604"/>
      <c r="D5" s="240"/>
      <c r="E5" s="341">
        <v>7.2</v>
      </c>
      <c r="F5" s="331" t="s">
        <v>438</v>
      </c>
      <c r="G5" s="608"/>
      <c r="H5" s="608"/>
      <c r="I5" s="151"/>
    </row>
    <row r="6" spans="2:14" s="6" customFormat="1">
      <c r="B6" s="151"/>
      <c r="C6" s="604"/>
      <c r="D6" s="241"/>
      <c r="E6" s="341">
        <v>7.3</v>
      </c>
      <c r="F6" s="331" t="s">
        <v>439</v>
      </c>
      <c r="G6" s="608"/>
      <c r="H6" s="608"/>
      <c r="I6" s="151"/>
    </row>
    <row r="7" spans="2:14" s="6" customFormat="1" ht="92.1" customHeight="1">
      <c r="B7" s="151"/>
      <c r="C7" s="604"/>
      <c r="D7" s="331"/>
      <c r="E7" s="341">
        <v>9.4</v>
      </c>
      <c r="F7" s="331" t="s">
        <v>434</v>
      </c>
      <c r="G7" s="608"/>
      <c r="H7" s="608"/>
      <c r="I7" s="151"/>
    </row>
    <row r="8" spans="2:14" s="6" customFormat="1" ht="34.5" customHeight="1">
      <c r="B8" s="151"/>
      <c r="C8" s="604"/>
      <c r="D8" s="239"/>
      <c r="E8" s="341">
        <v>13.1</v>
      </c>
      <c r="F8" s="331" t="s">
        <v>440</v>
      </c>
      <c r="G8" s="608"/>
      <c r="H8" s="608"/>
      <c r="I8" s="151"/>
    </row>
    <row r="9" spans="2:14" s="6" customFormat="1" ht="30" customHeight="1">
      <c r="B9" s="151"/>
      <c r="C9" s="604"/>
      <c r="D9" s="241"/>
      <c r="E9" s="341">
        <v>13.2</v>
      </c>
      <c r="F9" s="331" t="s">
        <v>441</v>
      </c>
      <c r="G9" s="609"/>
      <c r="H9" s="609"/>
      <c r="I9" s="151"/>
      <c r="N9" s="3"/>
    </row>
    <row r="10" spans="2:14" s="6" customFormat="1" ht="79.5" customHeight="1">
      <c r="B10" s="151"/>
      <c r="C10" s="604" t="s">
        <v>210</v>
      </c>
      <c r="D10" s="331"/>
      <c r="E10" s="341">
        <v>6.3</v>
      </c>
      <c r="F10" s="331" t="s">
        <v>876</v>
      </c>
      <c r="G10" s="593" t="s">
        <v>918</v>
      </c>
      <c r="H10" s="607"/>
      <c r="I10" s="151"/>
    </row>
    <row r="11" spans="2:14" s="6" customFormat="1" ht="30">
      <c r="B11" s="151"/>
      <c r="C11" s="604"/>
      <c r="D11" s="596"/>
      <c r="E11" s="341">
        <v>12.2</v>
      </c>
      <c r="F11" s="331" t="s">
        <v>875</v>
      </c>
      <c r="G11" s="608"/>
      <c r="H11" s="608"/>
      <c r="I11" s="151"/>
    </row>
    <row r="12" spans="2:14" s="6" customFormat="1" ht="45.6" customHeight="1">
      <c r="B12" s="151"/>
      <c r="C12" s="604"/>
      <c r="D12" s="615"/>
      <c r="E12" s="341">
        <v>12.4</v>
      </c>
      <c r="F12" s="331" t="s">
        <v>432</v>
      </c>
      <c r="G12" s="608"/>
      <c r="H12" s="608"/>
      <c r="I12" s="151"/>
      <c r="L12" s="3"/>
    </row>
    <row r="13" spans="2:14" s="6" customFormat="1" ht="33" customHeight="1">
      <c r="B13" s="151"/>
      <c r="C13" s="604"/>
      <c r="D13" s="613"/>
      <c r="E13" s="341">
        <v>12.5</v>
      </c>
      <c r="F13" s="331" t="s">
        <v>435</v>
      </c>
      <c r="G13" s="608"/>
      <c r="H13" s="608"/>
      <c r="I13" s="151"/>
      <c r="L13" s="3"/>
    </row>
    <row r="14" spans="2:14" s="6" customFormat="1" ht="50.1" customHeight="1">
      <c r="B14" s="151"/>
      <c r="C14" s="604"/>
      <c r="D14" s="331"/>
      <c r="E14" s="341">
        <v>15.5</v>
      </c>
      <c r="F14" s="331" t="s">
        <v>429</v>
      </c>
      <c r="G14" s="609"/>
      <c r="H14" s="609"/>
      <c r="I14" s="151"/>
      <c r="L14" s="3"/>
    </row>
    <row r="15" spans="2:14" s="6" customFormat="1" ht="64.5" customHeight="1">
      <c r="B15" s="151"/>
      <c r="C15" s="604" t="s">
        <v>872</v>
      </c>
      <c r="D15" s="596"/>
      <c r="E15" s="341">
        <v>8.6999999999999993</v>
      </c>
      <c r="F15" s="331" t="s">
        <v>880</v>
      </c>
      <c r="G15" s="593" t="s">
        <v>898</v>
      </c>
      <c r="H15" s="607"/>
      <c r="I15" s="151"/>
    </row>
    <row r="16" spans="2:14" s="6" customFormat="1" ht="63" customHeight="1">
      <c r="B16" s="151"/>
      <c r="C16" s="604"/>
      <c r="D16" s="613"/>
      <c r="E16" s="341">
        <v>8.8000000000000007</v>
      </c>
      <c r="F16" s="331" t="s">
        <v>879</v>
      </c>
      <c r="G16" s="608"/>
      <c r="H16" s="608"/>
      <c r="I16" s="151"/>
    </row>
    <row r="17" spans="2:14" s="6" customFormat="1" ht="57.6" customHeight="1">
      <c r="B17" s="151"/>
      <c r="C17" s="604"/>
      <c r="D17" s="596"/>
      <c r="E17" s="341">
        <v>12.6</v>
      </c>
      <c r="F17" s="331" t="s">
        <v>877</v>
      </c>
      <c r="G17" s="608"/>
      <c r="H17" s="608"/>
      <c r="I17" s="151"/>
    </row>
    <row r="18" spans="2:14" s="6" customFormat="1" ht="45.95" customHeight="1">
      <c r="B18" s="151"/>
      <c r="C18" s="604"/>
      <c r="D18" s="613"/>
      <c r="E18" s="341">
        <v>12.7</v>
      </c>
      <c r="F18" s="331" t="s">
        <v>878</v>
      </c>
      <c r="G18" s="609"/>
      <c r="H18" s="609"/>
      <c r="I18" s="151"/>
      <c r="N18" s="3"/>
    </row>
    <row r="19" spans="2:14" s="6" customFormat="1" ht="45">
      <c r="B19" s="151"/>
      <c r="C19" s="604" t="s">
        <v>873</v>
      </c>
      <c r="D19" s="596"/>
      <c r="E19" s="341">
        <v>3.4</v>
      </c>
      <c r="F19" s="331" t="s">
        <v>427</v>
      </c>
      <c r="G19" s="593" t="s">
        <v>919</v>
      </c>
      <c r="H19" s="607"/>
      <c r="I19" s="151"/>
    </row>
    <row r="20" spans="2:14" s="6" customFormat="1" ht="45">
      <c r="B20" s="151"/>
      <c r="C20" s="604"/>
      <c r="D20" s="613"/>
      <c r="E20" s="342">
        <v>3.9</v>
      </c>
      <c r="F20" s="331" t="s">
        <v>881</v>
      </c>
      <c r="G20" s="608"/>
      <c r="H20" s="608"/>
      <c r="I20" s="151"/>
    </row>
    <row r="21" spans="2:14" s="6" customFormat="1" ht="51" customHeight="1">
      <c r="B21" s="151"/>
      <c r="C21" s="604"/>
      <c r="D21" s="331"/>
      <c r="E21" s="341">
        <v>5.5</v>
      </c>
      <c r="F21" s="331" t="s">
        <v>428</v>
      </c>
      <c r="G21" s="608"/>
      <c r="H21" s="608"/>
      <c r="I21" s="151"/>
    </row>
    <row r="22" spans="2:14" s="6" customFormat="1" ht="45">
      <c r="B22" s="151"/>
      <c r="C22" s="604"/>
      <c r="D22" s="596"/>
      <c r="E22" s="341">
        <v>8.5</v>
      </c>
      <c r="F22" s="331" t="s">
        <v>429</v>
      </c>
      <c r="G22" s="608"/>
      <c r="H22" s="608"/>
      <c r="I22" s="151"/>
    </row>
    <row r="23" spans="2:14" s="6" customFormat="1" ht="60">
      <c r="B23" s="151"/>
      <c r="C23" s="604"/>
      <c r="D23" s="613"/>
      <c r="E23" s="341">
        <v>8.8000000000000007</v>
      </c>
      <c r="F23" s="331" t="s">
        <v>879</v>
      </c>
      <c r="G23" s="609"/>
      <c r="H23" s="609"/>
      <c r="I23" s="151"/>
    </row>
    <row r="24" spans="2:14" s="6" customFormat="1" ht="60">
      <c r="B24" s="151"/>
      <c r="C24" s="604" t="s">
        <v>874</v>
      </c>
      <c r="D24" s="331"/>
      <c r="E24" s="341">
        <v>10.199999999999999</v>
      </c>
      <c r="F24" s="331" t="s">
        <v>883</v>
      </c>
      <c r="G24" s="610" t="s">
        <v>886</v>
      </c>
      <c r="H24" s="611"/>
      <c r="I24" s="151"/>
    </row>
    <row r="25" spans="2:14" s="6" customFormat="1" ht="59.45" customHeight="1">
      <c r="B25" s="151"/>
      <c r="C25" s="604"/>
      <c r="D25" s="241"/>
      <c r="E25" s="341">
        <v>11.4</v>
      </c>
      <c r="F25" s="331" t="s">
        <v>882</v>
      </c>
      <c r="G25" s="612"/>
      <c r="H25" s="612"/>
      <c r="I25" s="151"/>
    </row>
    <row r="26" spans="2:14">
      <c r="F26" s="343"/>
      <c r="G26" s="343"/>
      <c r="J26" s="6"/>
    </row>
    <row r="27" spans="2:14" ht="20.100000000000001" customHeight="1">
      <c r="F27" s="250"/>
      <c r="J27" s="6"/>
    </row>
    <row r="28" spans="2:14">
      <c r="J28" s="6"/>
    </row>
    <row r="29" spans="2:14" s="7" customFormat="1">
      <c r="B29" s="250"/>
      <c r="C29" s="352"/>
      <c r="D29" s="250"/>
      <c r="E29" s="344"/>
      <c r="F29" s="250"/>
      <c r="G29" s="250"/>
      <c r="H29" s="250"/>
      <c r="I29" s="250"/>
      <c r="J29" s="6"/>
    </row>
    <row r="30" spans="2:14">
      <c r="G30" s="345"/>
      <c r="J30" s="6"/>
    </row>
    <row r="31" spans="2:14">
      <c r="F31" s="250"/>
      <c r="J31" s="6"/>
    </row>
    <row r="32" spans="2:14">
      <c r="C32" s="353"/>
      <c r="D32" s="237"/>
      <c r="E32" s="347"/>
      <c r="F32" s="346"/>
      <c r="G32" s="346"/>
      <c r="H32" s="348"/>
      <c r="J32" s="6"/>
    </row>
    <row r="33" spans="10:10">
      <c r="J33" s="6"/>
    </row>
    <row r="34" spans="10:10">
      <c r="J34" s="6"/>
    </row>
  </sheetData>
  <mergeCells count="17">
    <mergeCell ref="C1:I1"/>
    <mergeCell ref="C10:C14"/>
    <mergeCell ref="C15:C18"/>
    <mergeCell ref="C19:C23"/>
    <mergeCell ref="G10:H14"/>
    <mergeCell ref="G4:H9"/>
    <mergeCell ref="D11:D13"/>
    <mergeCell ref="D15:D16"/>
    <mergeCell ref="D17:D18"/>
    <mergeCell ref="C24:C25"/>
    <mergeCell ref="C4:C9"/>
    <mergeCell ref="G3:H3"/>
    <mergeCell ref="G15:H18"/>
    <mergeCell ref="G19:H23"/>
    <mergeCell ref="G24:H25"/>
    <mergeCell ref="D19:D20"/>
    <mergeCell ref="D22:D23"/>
  </mergeCells>
  <phoneticPr fontId="2" type="noConversion"/>
  <printOptions horizontalCentered="1"/>
  <pageMargins left="0.39370078740157483" right="0.39370078740157483" top="0.39370078740157483" bottom="0.39370078740157483" header="0" footer="0"/>
  <pageSetup paperSize="9" fitToHeight="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938B-F1AA-4A03-A301-C5C70CF96CA2}">
  <sheetPr>
    <tabColor rgb="FF0070C0"/>
    <pageSetUpPr autoPageBreaks="0" fitToPage="1"/>
  </sheetPr>
  <dimension ref="B1:E32"/>
  <sheetViews>
    <sheetView showGridLines="0" zoomScale="90" zoomScaleNormal="90" zoomScaleSheetLayoutView="90" workbookViewId="0">
      <selection activeCell="C18" sqref="C18"/>
    </sheetView>
  </sheetViews>
  <sheetFormatPr defaultColWidth="9" defaultRowHeight="15"/>
  <cols>
    <col min="1" max="1" width="8.7265625" style="1" customWidth="1"/>
    <col min="2" max="2" width="1.7265625" customWidth="1"/>
    <col min="3" max="3" width="47.453125" customWidth="1"/>
    <col min="4" max="4" width="64.81640625" customWidth="1"/>
    <col min="5" max="5" width="2.54296875" customWidth="1"/>
    <col min="6" max="16384" width="9" style="1"/>
  </cols>
  <sheetData>
    <row r="1" spans="3:5" ht="84.6" customHeight="1">
      <c r="C1" s="616"/>
      <c r="D1" s="616"/>
      <c r="E1" s="616"/>
    </row>
    <row r="2" spans="3:5" ht="14.45" customHeight="1"/>
    <row r="3" spans="3:5" ht="20.100000000000001" customHeight="1">
      <c r="C3" s="404" t="s">
        <v>745</v>
      </c>
    </row>
    <row r="4" spans="3:5" ht="14.1" customHeight="1">
      <c r="C4" s="405"/>
      <c r="D4" s="405"/>
    </row>
    <row r="5" spans="3:5" ht="14.1" customHeight="1"/>
    <row r="6" spans="3:5" ht="20.100000000000001" customHeight="1">
      <c r="C6" s="184" t="s">
        <v>746</v>
      </c>
      <c r="D6" s="184" t="s">
        <v>747</v>
      </c>
    </row>
    <row r="7" spans="3:5" ht="18.600000000000001" customHeight="1">
      <c r="C7" s="186" t="s">
        <v>426</v>
      </c>
      <c r="D7" s="187"/>
    </row>
    <row r="8" spans="3:5" ht="30.95" customHeight="1">
      <c r="C8" s="190" t="s">
        <v>748</v>
      </c>
      <c r="D8" s="502" t="s">
        <v>850</v>
      </c>
    </row>
    <row r="9" spans="3:5" ht="43.5" customHeight="1">
      <c r="C9" s="192" t="s">
        <v>749</v>
      </c>
      <c r="D9" s="501" t="s">
        <v>845</v>
      </c>
    </row>
    <row r="10" spans="3:5" ht="45" customHeight="1">
      <c r="C10" s="192" t="s">
        <v>848</v>
      </c>
      <c r="D10" s="501" t="s">
        <v>849</v>
      </c>
    </row>
    <row r="11" spans="3:5" ht="44.1" customHeight="1">
      <c r="C11" s="192" t="s">
        <v>750</v>
      </c>
      <c r="D11" s="501" t="s">
        <v>901</v>
      </c>
    </row>
    <row r="12" spans="3:5" ht="9.75" customHeight="1">
      <c r="C12" s="478"/>
      <c r="D12" s="478"/>
    </row>
    <row r="13" spans="3:5" ht="15.6" customHeight="1">
      <c r="C13" s="477" t="s">
        <v>430</v>
      </c>
      <c r="D13" s="503"/>
    </row>
    <row r="14" spans="3:5" ht="78.75" customHeight="1">
      <c r="C14" s="192" t="s">
        <v>751</v>
      </c>
      <c r="D14" s="501" t="s">
        <v>851</v>
      </c>
    </row>
    <row r="15" spans="3:5" ht="63.75" customHeight="1">
      <c r="C15" s="192" t="s">
        <v>852</v>
      </c>
      <c r="D15" s="501" t="s">
        <v>853</v>
      </c>
    </row>
    <row r="16" spans="3:5" ht="10.5" customHeight="1">
      <c r="C16" s="192"/>
      <c r="D16" s="192"/>
    </row>
    <row r="17" spans="3:4" ht="20.100000000000001" customHeight="1">
      <c r="C17" s="477" t="s">
        <v>431</v>
      </c>
      <c r="D17" s="503"/>
    </row>
    <row r="18" spans="3:4" ht="136.5" customHeight="1">
      <c r="C18" s="192" t="s">
        <v>902</v>
      </c>
      <c r="D18" s="501" t="s">
        <v>861</v>
      </c>
    </row>
    <row r="19" spans="3:4" ht="20.100000000000001" customHeight="1">
      <c r="C19" s="478" t="s">
        <v>759</v>
      </c>
      <c r="D19" s="501" t="s">
        <v>858</v>
      </c>
    </row>
    <row r="20" spans="3:4" ht="30">
      <c r="C20" s="478" t="s">
        <v>760</v>
      </c>
      <c r="D20" s="501" t="s">
        <v>859</v>
      </c>
    </row>
    <row r="21" spans="3:4" ht="30">
      <c r="C21" s="478" t="s">
        <v>764</v>
      </c>
      <c r="D21" s="501" t="s">
        <v>859</v>
      </c>
    </row>
    <row r="22" spans="3:4" ht="45">
      <c r="C22" s="478" t="s">
        <v>765</v>
      </c>
      <c r="D22" s="501" t="s">
        <v>869</v>
      </c>
    </row>
    <row r="23" spans="3:4" ht="11.25" customHeight="1">
      <c r="C23" s="478"/>
      <c r="D23" s="478"/>
    </row>
    <row r="24" spans="3:4">
      <c r="C24" s="477" t="s">
        <v>433</v>
      </c>
      <c r="D24" s="503"/>
    </row>
    <row r="25" spans="3:4" ht="45" customHeight="1">
      <c r="C25" s="478" t="s">
        <v>766</v>
      </c>
      <c r="D25" s="501" t="s">
        <v>899</v>
      </c>
    </row>
    <row r="26" spans="3:4" ht="95.25" customHeight="1">
      <c r="C26" s="478" t="s">
        <v>767</v>
      </c>
      <c r="D26" s="501" t="s">
        <v>860</v>
      </c>
    </row>
    <row r="27" spans="3:4" ht="7.5" customHeight="1">
      <c r="C27" s="478"/>
      <c r="D27" s="478"/>
    </row>
    <row r="28" spans="3:4">
      <c r="C28" s="477" t="s">
        <v>436</v>
      </c>
      <c r="D28" s="503"/>
    </row>
    <row r="29" spans="3:4" ht="64.5" customHeight="1">
      <c r="C29" s="478" t="s">
        <v>900</v>
      </c>
      <c r="D29" s="501" t="s">
        <v>854</v>
      </c>
    </row>
    <row r="30" spans="3:4" ht="49.5" customHeight="1">
      <c r="C30" s="478" t="s">
        <v>761</v>
      </c>
      <c r="D30" s="501" t="s">
        <v>855</v>
      </c>
    </row>
    <row r="31" spans="3:4" ht="30">
      <c r="C31" s="478" t="s">
        <v>762</v>
      </c>
      <c r="D31" s="501" t="s">
        <v>856</v>
      </c>
    </row>
    <row r="32" spans="3:4" ht="45">
      <c r="C32" s="478" t="s">
        <v>763</v>
      </c>
      <c r="D32" s="501" t="s">
        <v>857</v>
      </c>
    </row>
  </sheetData>
  <mergeCells count="1">
    <mergeCell ref="C1:E1"/>
  </mergeCells>
  <printOptions horizontalCentered="1"/>
  <pageMargins left="0.39370078740157483" right="0.39370078740157483" top="0.39370078740157483" bottom="0.39370078740157483" header="0" footer="0"/>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0008-1C10-4B2B-B46C-A4F35600C0FC}">
  <sheetPr>
    <tabColor theme="0" tint="-0.499984740745262"/>
    <pageSetUpPr autoPageBreaks="0" fitToPage="1"/>
  </sheetPr>
  <dimension ref="A1:I332"/>
  <sheetViews>
    <sheetView zoomScale="90" zoomScaleNormal="90" zoomScaleSheetLayoutView="90" zoomScalePageLayoutView="40" workbookViewId="0">
      <selection activeCell="C39" sqref="C39"/>
      <extLst>
        <ext xmlns:xlsdti="http://schemas.microsoft.com/office/spreadsheetml/2023/showDataTypeIcons" uri="{77bfe23e-c014-4d31-8a63-9c772dbf06b6}">
          <xlsdti:showDataTypeIcons visible="0"/>
        </ext>
      </extLst>
    </sheetView>
  </sheetViews>
  <sheetFormatPr defaultColWidth="8.54296875" defaultRowHeight="14.45" customHeight="1"/>
  <cols>
    <col min="1" max="1" width="8.7265625" style="3" customWidth="1"/>
    <col min="2" max="2" width="1.7265625" style="127" customWidth="1"/>
    <col min="3" max="3" width="86.08984375" style="127" customWidth="1"/>
    <col min="4" max="4" width="9.08984375" style="130" customWidth="1"/>
    <col min="5" max="5" width="2.54296875" style="130" customWidth="1"/>
    <col min="6" max="6" width="8.54296875" style="26" customWidth="1"/>
    <col min="7" max="7" width="9.08984375" style="32" customWidth="1"/>
    <col min="8" max="8" width="9.08984375" style="3" customWidth="1"/>
    <col min="9" max="9" width="1.54296875" style="3" customWidth="1"/>
    <col min="10" max="10" width="2.54296875" style="3" customWidth="1"/>
    <col min="11" max="12" width="8.54296875" style="3"/>
    <col min="13" max="13" width="1.08984375" style="3" customWidth="1"/>
    <col min="14" max="32" width="0" style="3" hidden="1" customWidth="1"/>
    <col min="33" max="16384" width="8.54296875" style="3"/>
  </cols>
  <sheetData>
    <row r="1" spans="1:9" ht="84.6" customHeight="1">
      <c r="A1" s="41"/>
      <c r="B1" s="125"/>
      <c r="C1" s="126"/>
      <c r="D1" s="125"/>
      <c r="E1" s="125"/>
      <c r="F1" s="42"/>
      <c r="G1" s="42"/>
      <c r="H1" s="42"/>
      <c r="I1" s="42"/>
    </row>
    <row r="2" spans="1:9" ht="14.1" customHeight="1">
      <c r="C2" s="128"/>
      <c r="D2" s="129"/>
    </row>
    <row r="3" spans="1:9" ht="14.1" customHeight="1"/>
    <row r="4" spans="1:9" ht="20.100000000000001" customHeight="1">
      <c r="C4" s="131" t="s">
        <v>442</v>
      </c>
      <c r="D4" s="132"/>
      <c r="E4" s="133"/>
      <c r="F4" s="30"/>
    </row>
    <row r="5" spans="1:9" ht="14.1" customHeight="1">
      <c r="C5" s="134"/>
      <c r="D5" s="135"/>
      <c r="E5" s="133"/>
      <c r="F5" s="30"/>
    </row>
    <row r="6" spans="1:9" s="6" customFormat="1" ht="18" customHeight="1">
      <c r="B6" s="136"/>
      <c r="C6" s="400" t="s">
        <v>608</v>
      </c>
      <c r="D6" s="402"/>
      <c r="E6" s="137"/>
      <c r="F6" s="38"/>
      <c r="G6" s="39"/>
      <c r="H6" s="518"/>
    </row>
    <row r="7" spans="1:9" s="6" customFormat="1" ht="18" customHeight="1">
      <c r="B7" s="138"/>
      <c r="C7" s="401" t="s">
        <v>1</v>
      </c>
      <c r="D7" s="403"/>
      <c r="E7" s="141"/>
      <c r="F7" s="38"/>
      <c r="G7" s="39"/>
      <c r="H7" s="518"/>
    </row>
    <row r="8" spans="1:9" s="6" customFormat="1" ht="18" customHeight="1">
      <c r="B8" s="138"/>
      <c r="C8" s="139" t="s">
        <v>210</v>
      </c>
      <c r="D8" s="403"/>
      <c r="E8" s="141"/>
      <c r="F8" s="38"/>
      <c r="G8" s="39"/>
      <c r="H8" s="518"/>
    </row>
    <row r="9" spans="1:9" s="6" customFormat="1" ht="18" customHeight="1">
      <c r="B9" s="138"/>
      <c r="C9" s="139" t="s">
        <v>562</v>
      </c>
      <c r="D9" s="140"/>
      <c r="E9" s="141"/>
      <c r="F9" s="38"/>
      <c r="G9" s="39"/>
      <c r="H9" s="518"/>
    </row>
    <row r="10" spans="1:9" s="6" customFormat="1" ht="18" customHeight="1">
      <c r="B10" s="138"/>
      <c r="C10" s="139" t="s">
        <v>563</v>
      </c>
      <c r="D10" s="140"/>
      <c r="E10" s="141"/>
      <c r="F10" s="38"/>
      <c r="G10" s="39"/>
      <c r="H10" s="518"/>
    </row>
    <row r="11" spans="1:9" s="6" customFormat="1" ht="18" customHeight="1">
      <c r="B11" s="138"/>
      <c r="C11" s="139" t="s">
        <v>561</v>
      </c>
      <c r="D11" s="403"/>
      <c r="E11" s="141"/>
      <c r="F11" s="38"/>
      <c r="G11" s="39"/>
      <c r="H11" s="518"/>
    </row>
    <row r="12" spans="1:9" s="6" customFormat="1" ht="18" customHeight="1">
      <c r="B12" s="138"/>
      <c r="C12" s="139" t="s">
        <v>564</v>
      </c>
      <c r="D12" s="140"/>
      <c r="E12" s="141"/>
      <c r="F12" s="38"/>
      <c r="G12" s="39"/>
      <c r="H12" s="518"/>
    </row>
    <row r="13" spans="1:9" s="6" customFormat="1" ht="18" customHeight="1">
      <c r="B13" s="138"/>
      <c r="C13" s="139" t="s">
        <v>790</v>
      </c>
      <c r="D13" s="140"/>
      <c r="E13" s="137"/>
      <c r="F13" s="38"/>
      <c r="G13" s="39"/>
      <c r="H13" s="518"/>
    </row>
    <row r="14" spans="1:9" s="6" customFormat="1" ht="18" customHeight="1">
      <c r="B14" s="138"/>
      <c r="C14" s="139" t="s">
        <v>565</v>
      </c>
      <c r="D14" s="140"/>
      <c r="E14" s="137"/>
      <c r="F14" s="38"/>
      <c r="G14" s="39"/>
      <c r="H14" s="518"/>
    </row>
    <row r="15" spans="1:9" s="6" customFormat="1" ht="18" customHeight="1">
      <c r="B15" s="138"/>
      <c r="C15" s="139" t="s">
        <v>921</v>
      </c>
      <c r="D15" s="140"/>
      <c r="E15" s="137"/>
      <c r="F15" s="38"/>
      <c r="G15" s="39"/>
      <c r="H15" s="518"/>
    </row>
    <row r="16" spans="1:9" s="6" customFormat="1" ht="18" customHeight="1">
      <c r="B16" s="138"/>
      <c r="C16" s="139" t="s">
        <v>229</v>
      </c>
      <c r="D16" s="403"/>
      <c r="E16" s="137"/>
      <c r="F16" s="38"/>
      <c r="G16" s="39"/>
      <c r="H16" s="518"/>
    </row>
    <row r="17" spans="2:8" s="6" customFormat="1" ht="18" customHeight="1">
      <c r="B17" s="138"/>
      <c r="C17" s="139" t="s">
        <v>566</v>
      </c>
      <c r="D17" s="140"/>
      <c r="E17" s="137"/>
      <c r="F17" s="38"/>
      <c r="G17" s="39"/>
      <c r="H17" s="518"/>
    </row>
    <row r="18" spans="2:8" s="6" customFormat="1" ht="18" customHeight="1">
      <c r="B18" s="138"/>
      <c r="C18" s="139" t="s">
        <v>355</v>
      </c>
      <c r="D18" s="403"/>
      <c r="E18" s="137"/>
      <c r="F18" s="38"/>
      <c r="G18" s="39"/>
      <c r="H18" s="518"/>
    </row>
    <row r="19" spans="2:8" ht="18" customHeight="1">
      <c r="B19" s="142"/>
      <c r="C19" s="139" t="s">
        <v>567</v>
      </c>
      <c r="D19" s="143"/>
      <c r="E19" s="137"/>
      <c r="F19" s="38"/>
      <c r="G19" s="39"/>
      <c r="H19" s="518"/>
    </row>
    <row r="20" spans="2:8" ht="18" customHeight="1">
      <c r="B20" s="142"/>
      <c r="C20" s="516" t="s">
        <v>568</v>
      </c>
      <c r="D20" s="143"/>
      <c r="E20" s="137"/>
      <c r="F20" s="38"/>
      <c r="G20" s="39"/>
      <c r="H20" s="518"/>
    </row>
    <row r="21" spans="2:8" ht="18" customHeight="1">
      <c r="B21" s="142"/>
      <c r="C21" s="516" t="s">
        <v>569</v>
      </c>
      <c r="D21" s="143"/>
      <c r="E21" s="137"/>
      <c r="F21" s="38"/>
      <c r="G21" s="39"/>
      <c r="H21" s="518"/>
    </row>
    <row r="22" spans="2:8" ht="18" customHeight="1">
      <c r="B22" s="142"/>
      <c r="C22" s="516" t="s">
        <v>570</v>
      </c>
      <c r="D22" s="143"/>
      <c r="E22" s="137"/>
      <c r="F22" s="38"/>
      <c r="G22" s="39"/>
      <c r="H22" s="518"/>
    </row>
    <row r="23" spans="2:8" ht="18" customHeight="1">
      <c r="B23" s="142"/>
      <c r="C23" s="516" t="s">
        <v>571</v>
      </c>
      <c r="D23" s="143"/>
      <c r="E23" s="137"/>
      <c r="F23" s="38"/>
      <c r="G23" s="39"/>
      <c r="H23" s="518"/>
    </row>
    <row r="24" spans="2:8" ht="2.1" customHeight="1">
      <c r="C24" s="517"/>
    </row>
    <row r="25" spans="2:8" ht="2.1" customHeight="1">
      <c r="C25" s="517"/>
    </row>
    <row r="26" spans="2:8" ht="20.100000000000001" customHeight="1">
      <c r="C26" s="517"/>
    </row>
    <row r="27" spans="2:8" ht="20.100000000000001" customHeight="1">
      <c r="B27" s="491"/>
      <c r="C27" s="491"/>
      <c r="D27" s="491"/>
      <c r="E27" s="491"/>
      <c r="F27" s="491"/>
    </row>
    <row r="28" spans="2:8" ht="20.100000000000001" customHeight="1">
      <c r="B28" s="491"/>
      <c r="C28" s="491"/>
      <c r="D28" s="491"/>
      <c r="E28" s="491"/>
      <c r="F28" s="491"/>
    </row>
    <row r="29" spans="2:8" ht="20.100000000000001" customHeight="1">
      <c r="B29" s="491"/>
      <c r="C29" s="491"/>
      <c r="D29" s="491"/>
      <c r="E29" s="491"/>
      <c r="F29" s="491"/>
    </row>
    <row r="30" spans="2:8" ht="14.45" customHeight="1">
      <c r="B30" s="491"/>
      <c r="C30" s="491"/>
      <c r="D30" s="491"/>
      <c r="E30" s="491"/>
      <c r="F30" s="491"/>
    </row>
    <row r="31" spans="2:8" ht="14.45" customHeight="1">
      <c r="B31" s="491"/>
      <c r="C31" s="491"/>
      <c r="D31" s="491"/>
      <c r="E31" s="491"/>
      <c r="F31" s="491"/>
    </row>
    <row r="32" spans="2:8" ht="14.45" customHeight="1">
      <c r="B32" s="491"/>
      <c r="C32" s="491"/>
      <c r="D32" s="491"/>
      <c r="E32" s="491"/>
      <c r="F32" s="491"/>
    </row>
    <row r="33" spans="2:6" ht="14.45" customHeight="1">
      <c r="B33" s="491"/>
      <c r="C33" s="491"/>
      <c r="D33" s="491"/>
      <c r="E33" s="491"/>
      <c r="F33" s="491"/>
    </row>
    <row r="34" spans="2:6" ht="14.45" customHeight="1">
      <c r="B34" s="491"/>
      <c r="C34" s="491"/>
      <c r="D34" s="491"/>
      <c r="E34" s="491"/>
      <c r="F34" s="491"/>
    </row>
    <row r="35" spans="2:6" ht="14.45" customHeight="1">
      <c r="B35" s="491"/>
      <c r="C35" s="491"/>
      <c r="D35" s="491"/>
      <c r="E35" s="491"/>
      <c r="F35" s="491"/>
    </row>
    <row r="36" spans="2:6" ht="14.45" customHeight="1">
      <c r="B36" s="491"/>
      <c r="C36" s="491"/>
      <c r="D36" s="491"/>
      <c r="E36" s="491"/>
      <c r="F36" s="491"/>
    </row>
    <row r="37" spans="2:6" ht="14.45" customHeight="1">
      <c r="B37" s="491"/>
      <c r="C37" s="491"/>
      <c r="D37" s="491"/>
      <c r="E37" s="491"/>
      <c r="F37" s="491"/>
    </row>
    <row r="38" spans="2:6" ht="14.45" customHeight="1">
      <c r="B38" s="491"/>
      <c r="C38" s="491"/>
      <c r="D38" s="491"/>
      <c r="E38" s="491"/>
      <c r="F38" s="491"/>
    </row>
    <row r="39" spans="2:6" ht="14.45" customHeight="1">
      <c r="B39" s="491"/>
      <c r="C39" s="491"/>
      <c r="D39" s="491"/>
      <c r="E39" s="491"/>
      <c r="F39" s="491"/>
    </row>
    <row r="40" spans="2:6" ht="14.45" customHeight="1">
      <c r="B40" s="491"/>
      <c r="C40" s="491"/>
      <c r="D40" s="491"/>
      <c r="E40" s="491"/>
      <c r="F40" s="491"/>
    </row>
    <row r="41" spans="2:6" ht="14.45" customHeight="1">
      <c r="B41" s="491"/>
      <c r="C41" s="491"/>
      <c r="D41" s="491"/>
      <c r="E41" s="491"/>
      <c r="F41" s="491"/>
    </row>
    <row r="42" spans="2:6" ht="14.45" customHeight="1">
      <c r="B42" s="491"/>
      <c r="C42" s="491"/>
      <c r="D42" s="491"/>
      <c r="E42" s="491"/>
      <c r="F42" s="491"/>
    </row>
    <row r="43" spans="2:6" ht="14.45" customHeight="1">
      <c r="B43" s="491"/>
      <c r="C43" s="491"/>
      <c r="D43" s="491"/>
      <c r="E43" s="491"/>
      <c r="F43" s="491"/>
    </row>
    <row r="44" spans="2:6" ht="14.45" customHeight="1">
      <c r="B44" s="491"/>
      <c r="C44" s="491"/>
      <c r="D44" s="491"/>
      <c r="E44" s="491"/>
      <c r="F44" s="491"/>
    </row>
    <row r="45" spans="2:6" ht="14.45" customHeight="1">
      <c r="B45" s="491"/>
      <c r="C45" s="491"/>
      <c r="D45" s="491"/>
      <c r="E45" s="491"/>
      <c r="F45" s="491"/>
    </row>
    <row r="46" spans="2:6" ht="14.45" customHeight="1">
      <c r="B46" s="491"/>
      <c r="C46" s="491"/>
      <c r="D46" s="491"/>
      <c r="E46" s="491"/>
      <c r="F46" s="491"/>
    </row>
    <row r="47" spans="2:6" ht="14.45" customHeight="1">
      <c r="B47" s="491"/>
      <c r="C47" s="491"/>
      <c r="D47" s="491"/>
      <c r="E47" s="491"/>
      <c r="F47" s="491"/>
    </row>
    <row r="48" spans="2:6" ht="14.45" customHeight="1">
      <c r="B48" s="491"/>
      <c r="C48" s="491"/>
      <c r="D48" s="491"/>
      <c r="E48" s="491"/>
      <c r="F48" s="491"/>
    </row>
    <row r="49" spans="2:6" ht="14.45" customHeight="1">
      <c r="B49" s="491"/>
      <c r="C49" s="491"/>
      <c r="D49" s="491"/>
      <c r="E49" s="491"/>
      <c r="F49" s="491"/>
    </row>
    <row r="50" spans="2:6" ht="14.45" customHeight="1">
      <c r="B50" s="491"/>
      <c r="C50" s="491"/>
      <c r="D50" s="491"/>
      <c r="E50" s="491"/>
      <c r="F50" s="491"/>
    </row>
    <row r="51" spans="2:6" ht="14.45" customHeight="1">
      <c r="B51" s="491"/>
      <c r="C51" s="491"/>
      <c r="D51" s="491"/>
      <c r="E51" s="491"/>
      <c r="F51" s="491"/>
    </row>
    <row r="52" spans="2:6" ht="14.45" customHeight="1">
      <c r="B52" s="491"/>
      <c r="C52" s="491"/>
      <c r="D52" s="491"/>
      <c r="E52" s="491"/>
      <c r="F52" s="491"/>
    </row>
    <row r="53" spans="2:6" ht="14.45" customHeight="1">
      <c r="B53" s="491"/>
      <c r="C53" s="491"/>
      <c r="D53" s="491"/>
      <c r="E53" s="491"/>
      <c r="F53" s="491"/>
    </row>
    <row r="54" spans="2:6" ht="14.45" customHeight="1">
      <c r="B54" s="491"/>
      <c r="C54" s="491"/>
      <c r="D54" s="491"/>
      <c r="E54" s="491"/>
      <c r="F54" s="491"/>
    </row>
    <row r="55" spans="2:6" ht="14.45" customHeight="1">
      <c r="B55" s="491"/>
      <c r="C55" s="491"/>
      <c r="D55" s="491"/>
      <c r="E55" s="491"/>
      <c r="F55" s="491"/>
    </row>
    <row r="56" spans="2:6" ht="14.45" customHeight="1">
      <c r="B56" s="491"/>
      <c r="C56" s="491"/>
      <c r="D56" s="491"/>
      <c r="E56" s="491"/>
      <c r="F56" s="491"/>
    </row>
    <row r="57" spans="2:6" ht="14.45" customHeight="1">
      <c r="B57" s="491"/>
      <c r="C57" s="491"/>
      <c r="D57" s="491"/>
      <c r="E57" s="491"/>
      <c r="F57" s="491"/>
    </row>
    <row r="58" spans="2:6" ht="14.45" customHeight="1">
      <c r="B58" s="491"/>
      <c r="C58" s="491"/>
      <c r="D58" s="491"/>
      <c r="E58" s="491"/>
      <c r="F58" s="491"/>
    </row>
    <row r="59" spans="2:6" ht="14.45" customHeight="1">
      <c r="B59" s="491"/>
      <c r="C59" s="491"/>
      <c r="D59" s="491"/>
      <c r="E59" s="491"/>
      <c r="F59" s="491"/>
    </row>
    <row r="60" spans="2:6" ht="14.45" customHeight="1">
      <c r="B60" s="491"/>
      <c r="C60" s="491"/>
      <c r="D60" s="491"/>
      <c r="E60" s="491"/>
      <c r="F60" s="491"/>
    </row>
    <row r="61" spans="2:6" ht="14.45" customHeight="1">
      <c r="B61" s="491"/>
      <c r="C61" s="491"/>
      <c r="D61" s="491"/>
      <c r="E61" s="491"/>
      <c r="F61" s="491"/>
    </row>
    <row r="62" spans="2:6" ht="14.45" customHeight="1">
      <c r="B62" s="491"/>
      <c r="C62" s="491"/>
      <c r="D62" s="491"/>
      <c r="E62" s="491"/>
      <c r="F62" s="491"/>
    </row>
    <row r="63" spans="2:6" ht="14.45" customHeight="1">
      <c r="B63" s="491"/>
      <c r="C63" s="491"/>
      <c r="D63" s="491"/>
      <c r="E63" s="491"/>
      <c r="F63" s="491"/>
    </row>
    <row r="64" spans="2:6" ht="14.45" customHeight="1">
      <c r="B64" s="491"/>
      <c r="C64" s="491"/>
      <c r="D64" s="491"/>
      <c r="E64" s="491"/>
      <c r="F64" s="491"/>
    </row>
    <row r="65" spans="2:6" ht="14.45" customHeight="1">
      <c r="B65" s="491"/>
      <c r="C65" s="491"/>
      <c r="D65" s="491"/>
      <c r="E65" s="491"/>
      <c r="F65" s="491"/>
    </row>
    <row r="66" spans="2:6" ht="14.45" customHeight="1">
      <c r="B66" s="491"/>
      <c r="C66" s="491"/>
      <c r="D66" s="491"/>
      <c r="E66" s="491"/>
      <c r="F66" s="491"/>
    </row>
    <row r="67" spans="2:6" ht="14.45" customHeight="1">
      <c r="B67" s="491"/>
      <c r="C67" s="491"/>
      <c r="D67" s="491"/>
      <c r="E67" s="491"/>
      <c r="F67" s="491"/>
    </row>
    <row r="68" spans="2:6" ht="14.45" customHeight="1">
      <c r="B68" s="491"/>
      <c r="C68" s="491"/>
      <c r="D68" s="491"/>
      <c r="E68" s="491"/>
      <c r="F68" s="491"/>
    </row>
    <row r="69" spans="2:6" ht="14.45" customHeight="1">
      <c r="B69" s="491"/>
      <c r="C69" s="491"/>
      <c r="D69" s="491"/>
      <c r="E69" s="491"/>
      <c r="F69" s="491"/>
    </row>
    <row r="70" spans="2:6" ht="14.45" customHeight="1">
      <c r="B70" s="491"/>
      <c r="C70" s="491"/>
      <c r="D70" s="491"/>
      <c r="E70" s="491"/>
      <c r="F70" s="491"/>
    </row>
    <row r="71" spans="2:6" ht="14.45" customHeight="1">
      <c r="B71" s="491"/>
      <c r="C71" s="491"/>
      <c r="D71" s="491"/>
      <c r="E71" s="491"/>
      <c r="F71" s="491"/>
    </row>
    <row r="72" spans="2:6" ht="14.45" customHeight="1">
      <c r="B72" s="491"/>
      <c r="C72" s="491"/>
      <c r="D72" s="491"/>
      <c r="E72" s="491"/>
      <c r="F72" s="491"/>
    </row>
    <row r="73" spans="2:6" ht="14.45" customHeight="1">
      <c r="B73" s="491"/>
      <c r="C73" s="491"/>
      <c r="D73" s="491"/>
      <c r="E73" s="491"/>
      <c r="F73" s="491"/>
    </row>
    <row r="74" spans="2:6" ht="14.45" customHeight="1">
      <c r="B74" s="491"/>
      <c r="C74" s="491"/>
      <c r="D74" s="491"/>
      <c r="E74" s="491"/>
      <c r="F74" s="491"/>
    </row>
    <row r="75" spans="2:6" ht="14.45" customHeight="1">
      <c r="B75" s="491"/>
      <c r="C75" s="491"/>
      <c r="D75" s="491"/>
      <c r="E75" s="491"/>
      <c r="F75" s="491"/>
    </row>
    <row r="76" spans="2:6" ht="14.45" customHeight="1">
      <c r="B76" s="491"/>
      <c r="C76" s="491"/>
      <c r="D76" s="491"/>
      <c r="E76" s="491"/>
      <c r="F76" s="491"/>
    </row>
    <row r="77" spans="2:6" ht="14.45" customHeight="1">
      <c r="B77" s="491"/>
      <c r="C77" s="491"/>
      <c r="D77" s="491"/>
      <c r="E77" s="491"/>
      <c r="F77" s="491"/>
    </row>
    <row r="78" spans="2:6" ht="14.45" customHeight="1">
      <c r="B78" s="491"/>
      <c r="C78" s="491"/>
      <c r="D78" s="491"/>
      <c r="E78" s="491"/>
      <c r="F78" s="491"/>
    </row>
    <row r="79" spans="2:6" ht="14.45" customHeight="1">
      <c r="B79" s="491"/>
      <c r="C79" s="491"/>
      <c r="D79" s="491"/>
      <c r="E79" s="491"/>
      <c r="F79" s="491"/>
    </row>
    <row r="80" spans="2:6" ht="14.45" customHeight="1">
      <c r="B80" s="491"/>
      <c r="C80" s="491"/>
      <c r="D80" s="491"/>
      <c r="E80" s="491"/>
      <c r="F80" s="491"/>
    </row>
    <row r="81" spans="2:6" ht="14.45" customHeight="1">
      <c r="B81" s="491"/>
      <c r="C81" s="491"/>
      <c r="D81" s="491"/>
      <c r="E81" s="491"/>
      <c r="F81" s="491"/>
    </row>
    <row r="82" spans="2:6" ht="14.45" customHeight="1">
      <c r="B82" s="491"/>
      <c r="C82" s="491"/>
      <c r="D82" s="491"/>
      <c r="E82" s="491"/>
      <c r="F82" s="491"/>
    </row>
    <row r="83" spans="2:6" ht="14.45" customHeight="1">
      <c r="B83" s="491"/>
      <c r="C83" s="491"/>
      <c r="D83" s="491"/>
      <c r="E83" s="491"/>
      <c r="F83" s="491"/>
    </row>
    <row r="84" spans="2:6" ht="14.45" customHeight="1">
      <c r="B84" s="491"/>
      <c r="C84" s="491"/>
      <c r="D84" s="491"/>
      <c r="E84" s="491"/>
      <c r="F84" s="491"/>
    </row>
    <row r="85" spans="2:6" ht="14.45" customHeight="1">
      <c r="B85" s="491"/>
      <c r="C85" s="491"/>
      <c r="D85" s="491"/>
      <c r="E85" s="491"/>
      <c r="F85" s="491"/>
    </row>
    <row r="86" spans="2:6" ht="14.45" customHeight="1">
      <c r="B86" s="491"/>
      <c r="C86" s="491"/>
      <c r="D86" s="491"/>
      <c r="E86" s="491"/>
      <c r="F86" s="491"/>
    </row>
    <row r="87" spans="2:6" ht="14.45" customHeight="1">
      <c r="B87" s="491"/>
      <c r="C87" s="491"/>
      <c r="D87" s="491"/>
      <c r="E87" s="491"/>
      <c r="F87" s="491"/>
    </row>
    <row r="88" spans="2:6" ht="14.45" customHeight="1">
      <c r="B88" s="491"/>
      <c r="C88" s="491"/>
      <c r="D88" s="491"/>
      <c r="E88" s="491"/>
      <c r="F88" s="491"/>
    </row>
    <row r="89" spans="2:6" ht="14.45" customHeight="1">
      <c r="B89" s="491"/>
      <c r="C89" s="491"/>
      <c r="D89" s="491"/>
      <c r="E89" s="491"/>
      <c r="F89" s="491"/>
    </row>
    <row r="90" spans="2:6" ht="14.45" customHeight="1">
      <c r="B90" s="491"/>
      <c r="C90" s="491"/>
      <c r="D90" s="491"/>
      <c r="E90" s="491"/>
      <c r="F90" s="491"/>
    </row>
    <row r="91" spans="2:6" ht="14.45" customHeight="1">
      <c r="B91" s="491"/>
      <c r="C91" s="491"/>
      <c r="D91" s="491"/>
      <c r="E91" s="491"/>
      <c r="F91" s="491"/>
    </row>
    <row r="92" spans="2:6" ht="14.45" customHeight="1">
      <c r="B92" s="491"/>
      <c r="C92" s="491"/>
      <c r="D92" s="491"/>
      <c r="E92" s="491"/>
      <c r="F92" s="491"/>
    </row>
    <row r="93" spans="2:6" ht="14.45" customHeight="1">
      <c r="B93" s="491"/>
      <c r="C93" s="491"/>
      <c r="D93" s="491"/>
      <c r="E93" s="491"/>
      <c r="F93" s="491"/>
    </row>
    <row r="94" spans="2:6" ht="14.45" customHeight="1">
      <c r="B94" s="491"/>
      <c r="C94" s="491"/>
      <c r="D94" s="491"/>
      <c r="E94" s="491"/>
      <c r="F94" s="491"/>
    </row>
    <row r="95" spans="2:6" ht="14.45" customHeight="1">
      <c r="B95" s="491"/>
      <c r="C95" s="491"/>
      <c r="D95" s="491"/>
      <c r="E95" s="491"/>
      <c r="F95" s="491"/>
    </row>
    <row r="96" spans="2:6" ht="14.45" customHeight="1">
      <c r="B96" s="491"/>
      <c r="C96" s="491"/>
      <c r="D96" s="491"/>
      <c r="E96" s="491"/>
      <c r="F96" s="491"/>
    </row>
    <row r="97" spans="2:6" ht="14.45" customHeight="1">
      <c r="B97" s="491"/>
      <c r="C97" s="491"/>
      <c r="D97" s="491"/>
      <c r="E97" s="491"/>
      <c r="F97" s="491"/>
    </row>
    <row r="98" spans="2:6" ht="14.45" customHeight="1">
      <c r="B98" s="491"/>
      <c r="C98" s="491"/>
      <c r="D98" s="491"/>
      <c r="E98" s="491"/>
      <c r="F98" s="491"/>
    </row>
    <row r="99" spans="2:6" ht="14.45" customHeight="1">
      <c r="B99" s="491"/>
      <c r="C99" s="491"/>
      <c r="D99" s="491"/>
      <c r="E99" s="491"/>
      <c r="F99" s="491"/>
    </row>
    <row r="100" spans="2:6" ht="14.45" customHeight="1">
      <c r="B100" s="491"/>
      <c r="C100" s="491"/>
      <c r="D100" s="491"/>
      <c r="E100" s="491"/>
      <c r="F100" s="491"/>
    </row>
    <row r="101" spans="2:6" ht="14.45" customHeight="1">
      <c r="B101" s="491"/>
      <c r="C101" s="491"/>
      <c r="D101" s="491"/>
      <c r="E101" s="491"/>
      <c r="F101" s="491"/>
    </row>
    <row r="102" spans="2:6" ht="14.45" customHeight="1">
      <c r="B102" s="491"/>
      <c r="C102" s="491"/>
      <c r="D102" s="491"/>
      <c r="E102" s="491"/>
      <c r="F102" s="491"/>
    </row>
    <row r="103" spans="2:6" ht="14.45" customHeight="1">
      <c r="B103" s="491"/>
      <c r="C103" s="491"/>
      <c r="D103" s="491"/>
      <c r="E103" s="491"/>
      <c r="F103" s="491"/>
    </row>
    <row r="104" spans="2:6" ht="14.45" customHeight="1">
      <c r="B104" s="491"/>
      <c r="C104" s="491"/>
      <c r="D104" s="491"/>
      <c r="E104" s="491"/>
      <c r="F104" s="491"/>
    </row>
    <row r="105" spans="2:6" ht="14.45" customHeight="1">
      <c r="B105" s="491"/>
      <c r="C105" s="491"/>
      <c r="D105" s="491"/>
      <c r="E105" s="491"/>
      <c r="F105" s="491"/>
    </row>
    <row r="106" spans="2:6" ht="14.45" customHeight="1">
      <c r="B106" s="491"/>
      <c r="C106" s="491"/>
      <c r="D106" s="491"/>
      <c r="E106" s="491"/>
      <c r="F106" s="491"/>
    </row>
    <row r="107" spans="2:6" ht="14.45" customHeight="1">
      <c r="B107" s="491"/>
      <c r="C107" s="491"/>
      <c r="D107" s="491"/>
      <c r="E107" s="491"/>
      <c r="F107" s="491"/>
    </row>
    <row r="108" spans="2:6" ht="14.45" customHeight="1">
      <c r="B108" s="491"/>
      <c r="C108" s="491"/>
      <c r="D108" s="491"/>
      <c r="E108" s="491"/>
      <c r="F108" s="491"/>
    </row>
    <row r="109" spans="2:6" ht="14.45" customHeight="1">
      <c r="B109" s="491"/>
      <c r="C109" s="491"/>
      <c r="D109" s="491"/>
      <c r="E109" s="491"/>
      <c r="F109" s="491"/>
    </row>
    <row r="110" spans="2:6" ht="14.45" customHeight="1">
      <c r="B110" s="491"/>
      <c r="C110" s="491"/>
      <c r="D110" s="491"/>
      <c r="E110" s="491"/>
      <c r="F110" s="491"/>
    </row>
    <row r="111" spans="2:6" ht="14.45" customHeight="1">
      <c r="B111" s="491"/>
      <c r="C111" s="491"/>
      <c r="D111" s="491"/>
      <c r="E111" s="491"/>
      <c r="F111" s="491"/>
    </row>
    <row r="112" spans="2:6" ht="14.45" customHeight="1">
      <c r="B112" s="491"/>
      <c r="C112" s="491"/>
      <c r="D112" s="491"/>
      <c r="E112" s="491"/>
      <c r="F112" s="491"/>
    </row>
    <row r="113" spans="2:6" ht="14.45" customHeight="1">
      <c r="B113" s="491"/>
      <c r="C113" s="491"/>
      <c r="D113" s="491"/>
      <c r="E113" s="491"/>
      <c r="F113" s="491"/>
    </row>
    <row r="114" spans="2:6" ht="14.45" customHeight="1">
      <c r="B114" s="491"/>
      <c r="C114" s="491"/>
      <c r="D114" s="491"/>
      <c r="E114" s="491"/>
      <c r="F114" s="491"/>
    </row>
    <row r="115" spans="2:6" ht="14.45" customHeight="1">
      <c r="B115" s="491"/>
      <c r="C115" s="491"/>
      <c r="D115" s="491"/>
      <c r="E115" s="491"/>
      <c r="F115" s="491"/>
    </row>
    <row r="116" spans="2:6" ht="14.45" customHeight="1">
      <c r="B116" s="491"/>
      <c r="C116" s="491"/>
      <c r="D116" s="491"/>
      <c r="E116" s="491"/>
      <c r="F116" s="491"/>
    </row>
    <row r="117" spans="2:6" ht="14.45" customHeight="1">
      <c r="B117" s="491"/>
      <c r="C117" s="491"/>
      <c r="D117" s="491"/>
      <c r="E117" s="491"/>
      <c r="F117" s="491"/>
    </row>
    <row r="118" spans="2:6" ht="14.45" customHeight="1">
      <c r="B118" s="491"/>
      <c r="C118" s="491"/>
      <c r="D118" s="491"/>
      <c r="E118" s="491"/>
      <c r="F118" s="491"/>
    </row>
    <row r="119" spans="2:6" ht="14.45" customHeight="1">
      <c r="B119" s="491"/>
      <c r="C119" s="491"/>
      <c r="D119" s="491"/>
      <c r="E119" s="491"/>
      <c r="F119" s="491"/>
    </row>
    <row r="120" spans="2:6" ht="14.45" customHeight="1">
      <c r="B120" s="491"/>
      <c r="C120" s="491"/>
      <c r="D120" s="491"/>
      <c r="E120" s="491"/>
      <c r="F120" s="491"/>
    </row>
    <row r="121" spans="2:6" ht="14.45" customHeight="1">
      <c r="B121" s="491"/>
      <c r="C121" s="491"/>
      <c r="D121" s="491"/>
      <c r="E121" s="491"/>
      <c r="F121" s="491"/>
    </row>
    <row r="122" spans="2:6" ht="14.45" customHeight="1">
      <c r="B122" s="491"/>
      <c r="C122" s="491"/>
      <c r="D122" s="491"/>
      <c r="E122" s="491"/>
      <c r="F122" s="491"/>
    </row>
    <row r="123" spans="2:6" ht="14.45" customHeight="1">
      <c r="B123" s="491"/>
      <c r="C123" s="491"/>
      <c r="D123" s="491"/>
      <c r="E123" s="491"/>
      <c r="F123" s="491"/>
    </row>
    <row r="124" spans="2:6" ht="14.45" customHeight="1">
      <c r="B124" s="491"/>
      <c r="C124" s="491"/>
      <c r="D124" s="491"/>
      <c r="E124" s="491"/>
      <c r="F124" s="491"/>
    </row>
    <row r="125" spans="2:6" ht="14.45" customHeight="1">
      <c r="B125" s="491"/>
      <c r="C125" s="491"/>
      <c r="D125" s="491"/>
      <c r="E125" s="491"/>
      <c r="F125" s="491"/>
    </row>
    <row r="126" spans="2:6" ht="14.45" customHeight="1">
      <c r="B126" s="491"/>
      <c r="C126" s="491"/>
      <c r="D126" s="491"/>
      <c r="E126" s="491"/>
      <c r="F126" s="491"/>
    </row>
    <row r="127" spans="2:6" ht="14.45" customHeight="1">
      <c r="B127" s="491"/>
      <c r="C127" s="491"/>
      <c r="D127" s="491"/>
      <c r="E127" s="491"/>
      <c r="F127" s="491"/>
    </row>
    <row r="128" spans="2:6" ht="14.45" customHeight="1">
      <c r="B128" s="491"/>
      <c r="C128" s="491"/>
      <c r="D128" s="491"/>
      <c r="E128" s="491"/>
      <c r="F128" s="491"/>
    </row>
    <row r="129" spans="2:6" ht="14.45" customHeight="1">
      <c r="B129" s="491"/>
      <c r="C129" s="491"/>
      <c r="D129" s="491"/>
      <c r="E129" s="491"/>
      <c r="F129" s="491"/>
    </row>
    <row r="130" spans="2:6" ht="14.45" customHeight="1">
      <c r="B130" s="491"/>
      <c r="C130" s="491"/>
      <c r="D130" s="491"/>
      <c r="E130" s="491"/>
      <c r="F130" s="491"/>
    </row>
    <row r="131" spans="2:6" ht="14.45" customHeight="1">
      <c r="B131" s="491"/>
      <c r="C131" s="491"/>
      <c r="D131" s="491"/>
      <c r="E131" s="491"/>
      <c r="F131" s="491"/>
    </row>
    <row r="132" spans="2:6" ht="14.45" customHeight="1">
      <c r="B132" s="491"/>
      <c r="C132" s="491"/>
      <c r="D132" s="491"/>
      <c r="E132" s="491"/>
      <c r="F132" s="491"/>
    </row>
    <row r="133" spans="2:6" ht="14.45" customHeight="1">
      <c r="B133" s="491"/>
      <c r="C133" s="491"/>
      <c r="D133" s="491"/>
      <c r="E133" s="491"/>
      <c r="F133" s="491"/>
    </row>
    <row r="134" spans="2:6" ht="14.45" customHeight="1">
      <c r="B134" s="491"/>
      <c r="C134" s="491"/>
      <c r="D134" s="491"/>
      <c r="E134" s="491"/>
      <c r="F134" s="491"/>
    </row>
    <row r="135" spans="2:6" ht="14.45" customHeight="1">
      <c r="B135" s="491"/>
      <c r="C135" s="491"/>
      <c r="D135" s="491"/>
      <c r="E135" s="491"/>
      <c r="F135" s="491"/>
    </row>
    <row r="136" spans="2:6" ht="14.45" customHeight="1">
      <c r="B136" s="491"/>
      <c r="C136" s="491"/>
      <c r="D136" s="491"/>
      <c r="E136" s="491"/>
      <c r="F136" s="491"/>
    </row>
    <row r="137" spans="2:6" ht="14.45" customHeight="1">
      <c r="B137" s="491"/>
      <c r="C137" s="491"/>
      <c r="D137" s="491"/>
      <c r="E137" s="491"/>
      <c r="F137" s="491"/>
    </row>
    <row r="138" spans="2:6" ht="14.45" customHeight="1">
      <c r="B138" s="491"/>
      <c r="C138" s="491"/>
      <c r="D138" s="491"/>
      <c r="E138" s="491"/>
      <c r="F138" s="491"/>
    </row>
    <row r="139" spans="2:6" ht="14.45" customHeight="1">
      <c r="B139" s="491"/>
      <c r="C139" s="491"/>
      <c r="D139" s="491"/>
      <c r="E139" s="491"/>
      <c r="F139" s="491"/>
    </row>
    <row r="140" spans="2:6" ht="14.45" customHeight="1">
      <c r="B140" s="491"/>
      <c r="C140" s="491"/>
      <c r="D140" s="491"/>
      <c r="E140" s="491"/>
      <c r="F140" s="491"/>
    </row>
    <row r="141" spans="2:6" ht="14.45" customHeight="1">
      <c r="B141" s="491"/>
      <c r="C141" s="491"/>
      <c r="D141" s="491"/>
      <c r="E141" s="491"/>
      <c r="F141" s="491"/>
    </row>
    <row r="142" spans="2:6" ht="14.45" customHeight="1">
      <c r="B142" s="491"/>
      <c r="C142" s="491"/>
      <c r="D142" s="491"/>
      <c r="E142" s="491"/>
      <c r="F142" s="491"/>
    </row>
    <row r="143" spans="2:6" ht="14.45" customHeight="1">
      <c r="B143" s="491"/>
      <c r="C143" s="491"/>
      <c r="D143" s="491"/>
      <c r="E143" s="491"/>
      <c r="F143" s="491"/>
    </row>
    <row r="144" spans="2:6" ht="14.45" customHeight="1">
      <c r="B144" s="491"/>
      <c r="C144" s="491"/>
      <c r="D144" s="491"/>
      <c r="E144" s="491"/>
      <c r="F144" s="491"/>
    </row>
    <row r="145" spans="2:6" ht="14.45" customHeight="1">
      <c r="B145" s="491"/>
      <c r="C145" s="491"/>
      <c r="D145" s="491"/>
      <c r="E145" s="491"/>
      <c r="F145" s="491"/>
    </row>
    <row r="146" spans="2:6" ht="14.45" customHeight="1">
      <c r="B146" s="491"/>
      <c r="C146" s="491"/>
      <c r="D146" s="491"/>
      <c r="E146" s="491"/>
      <c r="F146" s="491"/>
    </row>
    <row r="147" spans="2:6" ht="14.45" customHeight="1">
      <c r="B147" s="491"/>
      <c r="C147" s="491"/>
      <c r="D147" s="491"/>
      <c r="E147" s="491"/>
      <c r="F147" s="491"/>
    </row>
    <row r="148" spans="2:6" ht="14.45" customHeight="1">
      <c r="B148" s="491"/>
      <c r="C148" s="491"/>
      <c r="D148" s="491"/>
      <c r="E148" s="491"/>
      <c r="F148" s="491"/>
    </row>
    <row r="149" spans="2:6" ht="14.45" customHeight="1">
      <c r="B149" s="491"/>
      <c r="C149" s="491"/>
      <c r="D149" s="491"/>
      <c r="E149" s="491"/>
      <c r="F149" s="491"/>
    </row>
    <row r="150" spans="2:6" ht="14.45" customHeight="1">
      <c r="B150" s="491"/>
      <c r="C150" s="491"/>
      <c r="D150" s="491"/>
      <c r="E150" s="491"/>
      <c r="F150" s="491"/>
    </row>
    <row r="151" spans="2:6" ht="14.45" customHeight="1">
      <c r="B151" s="491"/>
      <c r="C151" s="491"/>
      <c r="D151" s="491"/>
      <c r="E151" s="491"/>
      <c r="F151" s="491"/>
    </row>
    <row r="152" spans="2:6" ht="14.45" customHeight="1">
      <c r="B152" s="491"/>
      <c r="C152" s="491"/>
      <c r="D152" s="491"/>
      <c r="E152" s="491"/>
      <c r="F152" s="491"/>
    </row>
    <row r="153" spans="2:6" ht="14.45" customHeight="1">
      <c r="B153" s="491"/>
      <c r="C153" s="491"/>
      <c r="D153" s="491"/>
      <c r="E153" s="491"/>
      <c r="F153" s="491"/>
    </row>
    <row r="154" spans="2:6" ht="14.45" customHeight="1">
      <c r="B154" s="491"/>
      <c r="C154" s="491"/>
      <c r="D154" s="491"/>
      <c r="E154" s="491"/>
      <c r="F154" s="491"/>
    </row>
    <row r="155" spans="2:6" ht="14.45" customHeight="1">
      <c r="B155" s="491"/>
      <c r="C155" s="491"/>
      <c r="D155" s="491"/>
      <c r="E155" s="491"/>
      <c r="F155" s="491"/>
    </row>
    <row r="156" spans="2:6" ht="14.45" customHeight="1">
      <c r="B156" s="491"/>
      <c r="C156" s="491"/>
      <c r="D156" s="491"/>
      <c r="E156" s="491"/>
      <c r="F156" s="491"/>
    </row>
    <row r="157" spans="2:6" ht="14.45" customHeight="1">
      <c r="B157" s="491"/>
      <c r="C157" s="491"/>
      <c r="D157" s="491"/>
      <c r="E157" s="491"/>
      <c r="F157" s="491"/>
    </row>
    <row r="158" spans="2:6" ht="14.45" customHeight="1">
      <c r="B158" s="491"/>
      <c r="C158" s="491"/>
      <c r="D158" s="491"/>
      <c r="E158" s="491"/>
      <c r="F158" s="491"/>
    </row>
    <row r="159" spans="2:6" ht="14.45" customHeight="1">
      <c r="B159" s="491"/>
      <c r="C159" s="491"/>
      <c r="D159" s="491"/>
      <c r="E159" s="491"/>
      <c r="F159" s="491"/>
    </row>
    <row r="160" spans="2:6" ht="14.45" customHeight="1">
      <c r="B160" s="491"/>
      <c r="C160" s="491"/>
      <c r="D160" s="491"/>
      <c r="E160" s="491"/>
      <c r="F160" s="491"/>
    </row>
    <row r="161" spans="2:6" ht="14.45" customHeight="1">
      <c r="B161" s="491"/>
      <c r="C161" s="491"/>
      <c r="D161" s="491"/>
      <c r="E161" s="491"/>
      <c r="F161" s="491"/>
    </row>
    <row r="162" spans="2:6" ht="14.45" customHeight="1">
      <c r="B162" s="491"/>
      <c r="C162" s="491"/>
      <c r="D162" s="491"/>
      <c r="E162" s="491"/>
      <c r="F162" s="491"/>
    </row>
    <row r="163" spans="2:6" ht="14.45" customHeight="1">
      <c r="B163" s="491"/>
      <c r="C163" s="491"/>
      <c r="D163" s="491"/>
      <c r="E163" s="491"/>
      <c r="F163" s="491"/>
    </row>
    <row r="164" spans="2:6" ht="14.45" customHeight="1">
      <c r="B164" s="491"/>
      <c r="C164" s="491"/>
      <c r="D164" s="491"/>
      <c r="E164" s="491"/>
      <c r="F164" s="491"/>
    </row>
    <row r="165" spans="2:6" ht="14.45" customHeight="1">
      <c r="B165" s="491"/>
      <c r="C165" s="491"/>
      <c r="D165" s="491"/>
      <c r="E165" s="491"/>
      <c r="F165" s="491"/>
    </row>
    <row r="166" spans="2:6" ht="14.45" customHeight="1">
      <c r="B166" s="491"/>
      <c r="C166" s="491"/>
      <c r="D166" s="491"/>
      <c r="E166" s="491"/>
      <c r="F166" s="491"/>
    </row>
    <row r="167" spans="2:6" ht="14.45" customHeight="1">
      <c r="B167" s="491"/>
      <c r="C167" s="491"/>
      <c r="D167" s="491"/>
      <c r="E167" s="491"/>
      <c r="F167" s="491"/>
    </row>
    <row r="168" spans="2:6" ht="14.45" customHeight="1">
      <c r="B168" s="491"/>
      <c r="C168" s="491"/>
      <c r="D168" s="491"/>
      <c r="E168" s="491"/>
      <c r="F168" s="491"/>
    </row>
    <row r="169" spans="2:6" ht="14.45" customHeight="1">
      <c r="B169" s="491"/>
      <c r="C169" s="491"/>
      <c r="D169" s="491"/>
      <c r="E169" s="491"/>
      <c r="F169" s="491"/>
    </row>
    <row r="170" spans="2:6" ht="14.45" customHeight="1">
      <c r="B170" s="491"/>
      <c r="C170" s="491"/>
      <c r="D170" s="491"/>
      <c r="E170" s="491"/>
      <c r="F170" s="491"/>
    </row>
    <row r="171" spans="2:6" ht="14.45" customHeight="1">
      <c r="B171" s="491"/>
      <c r="C171" s="491"/>
      <c r="D171" s="491"/>
      <c r="E171" s="491"/>
      <c r="F171" s="491"/>
    </row>
    <row r="172" spans="2:6" ht="14.45" customHeight="1">
      <c r="B172" s="491"/>
      <c r="C172" s="491"/>
      <c r="D172" s="491"/>
      <c r="E172" s="491"/>
      <c r="F172" s="491"/>
    </row>
    <row r="173" spans="2:6" ht="14.45" customHeight="1">
      <c r="B173" s="491"/>
      <c r="C173" s="491"/>
      <c r="D173" s="491"/>
      <c r="E173" s="491"/>
      <c r="F173" s="491"/>
    </row>
    <row r="174" spans="2:6" ht="14.45" customHeight="1">
      <c r="B174" s="491"/>
      <c r="C174" s="491"/>
      <c r="D174" s="491"/>
      <c r="E174" s="491"/>
      <c r="F174" s="491"/>
    </row>
    <row r="175" spans="2:6" ht="14.45" customHeight="1">
      <c r="B175" s="491"/>
      <c r="C175" s="491"/>
      <c r="D175" s="491"/>
      <c r="E175" s="491"/>
      <c r="F175" s="491"/>
    </row>
    <row r="176" spans="2:6" ht="14.45" customHeight="1">
      <c r="B176" s="491"/>
      <c r="C176" s="491"/>
      <c r="D176" s="491"/>
      <c r="E176" s="491"/>
      <c r="F176" s="491"/>
    </row>
    <row r="177" spans="2:6" ht="14.45" customHeight="1">
      <c r="B177" s="491"/>
      <c r="C177" s="491"/>
      <c r="D177" s="491"/>
      <c r="E177" s="491"/>
      <c r="F177" s="491"/>
    </row>
    <row r="178" spans="2:6" ht="14.45" customHeight="1">
      <c r="B178" s="491"/>
      <c r="C178" s="491"/>
      <c r="D178" s="491"/>
      <c r="E178" s="491"/>
      <c r="F178" s="491"/>
    </row>
    <row r="179" spans="2:6" ht="14.45" customHeight="1">
      <c r="B179" s="491"/>
      <c r="C179" s="491"/>
      <c r="D179" s="491"/>
      <c r="E179" s="491"/>
      <c r="F179" s="491"/>
    </row>
    <row r="180" spans="2:6" ht="14.45" customHeight="1">
      <c r="B180" s="491"/>
      <c r="C180" s="491"/>
      <c r="D180" s="491"/>
      <c r="E180" s="491"/>
      <c r="F180" s="491"/>
    </row>
    <row r="181" spans="2:6" ht="14.45" customHeight="1">
      <c r="B181" s="491"/>
      <c r="C181" s="491"/>
      <c r="D181" s="491"/>
      <c r="E181" s="491"/>
      <c r="F181" s="491"/>
    </row>
    <row r="182" spans="2:6" ht="14.45" customHeight="1">
      <c r="B182" s="491"/>
      <c r="C182" s="491"/>
      <c r="D182" s="491"/>
      <c r="E182" s="491"/>
      <c r="F182" s="491"/>
    </row>
    <row r="183" spans="2:6" ht="14.45" customHeight="1">
      <c r="B183" s="491"/>
      <c r="C183" s="491"/>
      <c r="D183" s="491"/>
      <c r="E183" s="491"/>
      <c r="F183" s="491"/>
    </row>
    <row r="184" spans="2:6" ht="14.45" customHeight="1">
      <c r="B184" s="491"/>
      <c r="C184" s="491"/>
      <c r="D184" s="491"/>
      <c r="E184" s="491"/>
      <c r="F184" s="491"/>
    </row>
    <row r="185" spans="2:6" ht="14.45" customHeight="1">
      <c r="B185" s="491"/>
      <c r="C185" s="491"/>
      <c r="D185" s="491"/>
      <c r="E185" s="491"/>
      <c r="F185" s="491"/>
    </row>
    <row r="186" spans="2:6" ht="14.45" customHeight="1">
      <c r="B186" s="491"/>
      <c r="C186" s="491"/>
      <c r="D186" s="491"/>
      <c r="E186" s="491"/>
      <c r="F186" s="491"/>
    </row>
    <row r="187" spans="2:6" ht="14.45" customHeight="1">
      <c r="B187" s="491"/>
      <c r="C187" s="491"/>
      <c r="D187" s="491"/>
      <c r="E187" s="491"/>
      <c r="F187" s="491"/>
    </row>
    <row r="188" spans="2:6" ht="14.45" customHeight="1">
      <c r="B188" s="491"/>
      <c r="C188" s="491"/>
      <c r="D188" s="491"/>
      <c r="E188" s="491"/>
      <c r="F188" s="491"/>
    </row>
    <row r="189" spans="2:6" ht="14.45" customHeight="1">
      <c r="B189" s="491"/>
      <c r="C189" s="491"/>
      <c r="D189" s="491"/>
      <c r="E189" s="491"/>
      <c r="F189" s="491"/>
    </row>
    <row r="190" spans="2:6" ht="14.45" customHeight="1">
      <c r="B190" s="491"/>
      <c r="C190" s="491"/>
      <c r="D190" s="491"/>
      <c r="E190" s="491"/>
      <c r="F190" s="491"/>
    </row>
    <row r="191" spans="2:6" ht="14.45" customHeight="1">
      <c r="B191" s="491"/>
      <c r="C191" s="491"/>
      <c r="D191" s="491"/>
      <c r="E191" s="491"/>
      <c r="F191" s="491"/>
    </row>
    <row r="192" spans="2:6" ht="14.45" customHeight="1">
      <c r="B192" s="491"/>
      <c r="C192" s="491"/>
      <c r="D192" s="491"/>
      <c r="E192" s="491"/>
      <c r="F192" s="491"/>
    </row>
    <row r="193" spans="2:6" ht="14.45" customHeight="1">
      <c r="B193" s="491"/>
      <c r="C193" s="491"/>
      <c r="D193" s="491"/>
      <c r="E193" s="491"/>
      <c r="F193" s="491"/>
    </row>
    <row r="194" spans="2:6" ht="14.45" customHeight="1">
      <c r="B194" s="491"/>
      <c r="C194" s="491"/>
      <c r="D194" s="491"/>
      <c r="E194" s="491"/>
      <c r="F194" s="491"/>
    </row>
    <row r="195" spans="2:6" ht="14.45" customHeight="1">
      <c r="B195" s="491"/>
      <c r="C195" s="491"/>
      <c r="D195" s="491"/>
      <c r="E195" s="491"/>
      <c r="F195" s="491"/>
    </row>
    <row r="196" spans="2:6" ht="14.45" customHeight="1">
      <c r="B196" s="491"/>
      <c r="C196" s="491"/>
      <c r="D196" s="491"/>
      <c r="E196" s="491"/>
      <c r="F196" s="491"/>
    </row>
    <row r="197" spans="2:6" ht="14.45" customHeight="1">
      <c r="B197" s="491"/>
      <c r="C197" s="491"/>
      <c r="D197" s="491"/>
      <c r="E197" s="491"/>
      <c r="F197" s="491"/>
    </row>
    <row r="198" spans="2:6" ht="14.45" customHeight="1">
      <c r="B198" s="491"/>
      <c r="C198" s="491"/>
      <c r="D198" s="491"/>
      <c r="E198" s="491"/>
      <c r="F198" s="491"/>
    </row>
    <row r="199" spans="2:6" ht="14.45" customHeight="1">
      <c r="B199" s="491"/>
      <c r="C199" s="491"/>
      <c r="D199" s="491"/>
      <c r="E199" s="491"/>
      <c r="F199" s="491"/>
    </row>
    <row r="200" spans="2:6" ht="14.45" customHeight="1">
      <c r="B200" s="491"/>
      <c r="C200" s="491"/>
      <c r="D200" s="491"/>
      <c r="E200" s="491"/>
      <c r="F200" s="491"/>
    </row>
    <row r="201" spans="2:6" ht="14.45" customHeight="1">
      <c r="B201" s="491"/>
      <c r="C201" s="491"/>
      <c r="D201" s="491"/>
      <c r="E201" s="491"/>
      <c r="F201" s="491"/>
    </row>
    <row r="202" spans="2:6" ht="14.45" customHeight="1">
      <c r="B202" s="491"/>
      <c r="C202" s="491"/>
      <c r="D202" s="491"/>
      <c r="E202" s="491"/>
      <c r="F202" s="491"/>
    </row>
    <row r="203" spans="2:6" ht="14.45" customHeight="1">
      <c r="B203" s="491"/>
      <c r="C203" s="491"/>
      <c r="D203" s="491"/>
      <c r="E203" s="491"/>
      <c r="F203" s="491"/>
    </row>
    <row r="204" spans="2:6" ht="14.45" customHeight="1">
      <c r="B204" s="491"/>
      <c r="C204" s="491"/>
      <c r="D204" s="491"/>
      <c r="E204" s="491"/>
      <c r="F204" s="491"/>
    </row>
    <row r="205" spans="2:6" ht="14.45" customHeight="1">
      <c r="B205" s="491"/>
      <c r="C205" s="491"/>
      <c r="D205" s="491"/>
      <c r="E205" s="491"/>
      <c r="F205" s="491"/>
    </row>
    <row r="206" spans="2:6" ht="14.45" customHeight="1">
      <c r="B206" s="491"/>
      <c r="C206" s="491"/>
      <c r="D206" s="491"/>
      <c r="E206" s="491"/>
      <c r="F206" s="491"/>
    </row>
    <row r="207" spans="2:6" ht="14.45" customHeight="1">
      <c r="B207" s="491"/>
      <c r="C207" s="491"/>
      <c r="D207" s="491"/>
      <c r="E207" s="491"/>
      <c r="F207" s="491"/>
    </row>
    <row r="208" spans="2:6" ht="14.45" customHeight="1">
      <c r="B208" s="491"/>
      <c r="C208" s="491"/>
      <c r="D208" s="491"/>
      <c r="E208" s="491"/>
      <c r="F208" s="491"/>
    </row>
    <row r="209" spans="2:6" ht="14.45" customHeight="1">
      <c r="B209" s="491"/>
      <c r="C209" s="491"/>
      <c r="D209" s="491"/>
      <c r="E209" s="491"/>
      <c r="F209" s="491"/>
    </row>
    <row r="210" spans="2:6" ht="14.45" customHeight="1">
      <c r="B210" s="491"/>
      <c r="C210" s="491"/>
      <c r="D210" s="491"/>
      <c r="E210" s="491"/>
      <c r="F210" s="491"/>
    </row>
    <row r="211" spans="2:6" ht="14.45" customHeight="1">
      <c r="B211" s="491"/>
      <c r="C211" s="491"/>
      <c r="D211" s="491"/>
      <c r="E211" s="491"/>
      <c r="F211" s="491"/>
    </row>
    <row r="212" spans="2:6" ht="14.45" customHeight="1">
      <c r="B212" s="491"/>
      <c r="C212" s="491"/>
      <c r="D212" s="491"/>
      <c r="E212" s="491"/>
      <c r="F212" s="491"/>
    </row>
    <row r="213" spans="2:6" ht="14.45" customHeight="1">
      <c r="B213" s="491"/>
      <c r="C213" s="491"/>
      <c r="D213" s="491"/>
      <c r="E213" s="491"/>
      <c r="F213" s="491"/>
    </row>
    <row r="214" spans="2:6" ht="14.45" customHeight="1">
      <c r="B214" s="491"/>
      <c r="C214" s="491"/>
      <c r="D214" s="491"/>
      <c r="E214" s="491"/>
      <c r="F214" s="491"/>
    </row>
    <row r="215" spans="2:6" ht="14.45" customHeight="1">
      <c r="B215" s="491"/>
      <c r="C215" s="491"/>
      <c r="D215" s="491"/>
      <c r="E215" s="491"/>
      <c r="F215" s="491"/>
    </row>
    <row r="216" spans="2:6" ht="14.45" customHeight="1">
      <c r="B216" s="491"/>
      <c r="C216" s="491"/>
      <c r="D216" s="491"/>
      <c r="E216" s="491"/>
      <c r="F216" s="491"/>
    </row>
    <row r="217" spans="2:6" ht="14.45" customHeight="1">
      <c r="B217" s="491"/>
      <c r="C217" s="491"/>
      <c r="D217" s="491"/>
      <c r="E217" s="491"/>
      <c r="F217" s="491"/>
    </row>
    <row r="218" spans="2:6" ht="14.45" customHeight="1">
      <c r="B218" s="491"/>
      <c r="C218" s="491"/>
      <c r="D218" s="491"/>
      <c r="E218" s="491"/>
      <c r="F218" s="491"/>
    </row>
    <row r="219" spans="2:6" ht="14.45" customHeight="1">
      <c r="B219" s="491"/>
      <c r="C219" s="491"/>
      <c r="D219" s="491"/>
      <c r="E219" s="491"/>
      <c r="F219" s="491"/>
    </row>
    <row r="220" spans="2:6" ht="14.45" customHeight="1">
      <c r="B220" s="491"/>
      <c r="C220" s="491"/>
      <c r="D220" s="491"/>
      <c r="E220" s="491"/>
      <c r="F220" s="491"/>
    </row>
    <row r="221" spans="2:6" ht="14.45" customHeight="1">
      <c r="B221" s="491"/>
      <c r="C221" s="491"/>
      <c r="D221" s="491"/>
      <c r="E221" s="491"/>
      <c r="F221" s="491"/>
    </row>
    <row r="222" spans="2:6" ht="14.45" customHeight="1">
      <c r="B222" s="491"/>
      <c r="C222" s="491"/>
      <c r="D222" s="491"/>
      <c r="E222" s="491"/>
      <c r="F222" s="491"/>
    </row>
    <row r="223" spans="2:6" ht="14.45" customHeight="1">
      <c r="B223" s="491"/>
      <c r="C223" s="491"/>
      <c r="D223" s="491"/>
      <c r="E223" s="491"/>
      <c r="F223" s="491"/>
    </row>
    <row r="224" spans="2:6" ht="14.45" customHeight="1">
      <c r="B224" s="491"/>
      <c r="C224" s="491"/>
      <c r="D224" s="491"/>
      <c r="E224" s="491"/>
      <c r="F224" s="491"/>
    </row>
    <row r="225" spans="2:6" ht="14.45" customHeight="1">
      <c r="B225" s="491"/>
      <c r="C225" s="491"/>
      <c r="D225" s="491"/>
      <c r="E225" s="491"/>
      <c r="F225" s="491"/>
    </row>
    <row r="226" spans="2:6" ht="14.45" customHeight="1">
      <c r="B226" s="491"/>
      <c r="C226" s="491"/>
      <c r="D226" s="491"/>
      <c r="E226" s="491"/>
      <c r="F226" s="491"/>
    </row>
    <row r="227" spans="2:6" ht="14.45" customHeight="1">
      <c r="B227" s="491"/>
      <c r="C227" s="491"/>
      <c r="D227" s="491"/>
      <c r="E227" s="491"/>
      <c r="F227" s="491"/>
    </row>
    <row r="228" spans="2:6" ht="14.45" customHeight="1">
      <c r="B228" s="491"/>
      <c r="C228" s="491"/>
      <c r="D228" s="491"/>
      <c r="E228" s="491"/>
      <c r="F228" s="491"/>
    </row>
    <row r="229" spans="2:6" ht="14.45" customHeight="1">
      <c r="B229" s="491"/>
      <c r="C229" s="491"/>
      <c r="D229" s="491"/>
      <c r="E229" s="491"/>
      <c r="F229" s="491"/>
    </row>
    <row r="230" spans="2:6" ht="14.45" customHeight="1">
      <c r="B230" s="491"/>
      <c r="C230" s="491"/>
      <c r="D230" s="491"/>
      <c r="E230" s="491"/>
      <c r="F230" s="491"/>
    </row>
    <row r="231" spans="2:6" ht="14.45" customHeight="1">
      <c r="B231" s="491"/>
      <c r="C231" s="491"/>
      <c r="D231" s="491"/>
      <c r="E231" s="491"/>
      <c r="F231" s="491"/>
    </row>
    <row r="232" spans="2:6" ht="14.45" customHeight="1">
      <c r="B232" s="491"/>
      <c r="C232" s="491"/>
      <c r="D232" s="491"/>
      <c r="E232" s="491"/>
      <c r="F232" s="491"/>
    </row>
    <row r="233" spans="2:6" ht="14.45" customHeight="1">
      <c r="B233" s="491"/>
      <c r="C233" s="491"/>
      <c r="D233" s="491"/>
      <c r="E233" s="491"/>
      <c r="F233" s="491"/>
    </row>
    <row r="234" spans="2:6" ht="14.45" customHeight="1">
      <c r="B234" s="491"/>
      <c r="C234" s="491"/>
      <c r="D234" s="491"/>
      <c r="E234" s="491"/>
      <c r="F234" s="491"/>
    </row>
    <row r="235" spans="2:6" ht="14.45" customHeight="1">
      <c r="B235" s="491"/>
      <c r="C235" s="491"/>
      <c r="D235" s="491"/>
      <c r="E235" s="491"/>
      <c r="F235" s="491"/>
    </row>
    <row r="236" spans="2:6" ht="14.45" customHeight="1">
      <c r="B236" s="491"/>
      <c r="C236" s="491"/>
      <c r="D236" s="491"/>
      <c r="E236" s="491"/>
      <c r="F236" s="491"/>
    </row>
    <row r="237" spans="2:6" ht="14.45" customHeight="1">
      <c r="B237" s="491"/>
      <c r="C237" s="491"/>
      <c r="D237" s="491"/>
      <c r="E237" s="491"/>
      <c r="F237" s="491"/>
    </row>
    <row r="238" spans="2:6" ht="14.45" customHeight="1">
      <c r="B238" s="491"/>
      <c r="C238" s="491"/>
      <c r="D238" s="491"/>
      <c r="E238" s="491"/>
      <c r="F238" s="491"/>
    </row>
    <row r="239" spans="2:6" ht="14.45" customHeight="1">
      <c r="B239" s="491"/>
      <c r="C239" s="491"/>
      <c r="D239" s="491"/>
      <c r="E239" s="491"/>
      <c r="F239" s="491"/>
    </row>
    <row r="240" spans="2:6" ht="14.45" customHeight="1">
      <c r="B240" s="491"/>
      <c r="C240" s="491"/>
      <c r="D240" s="491"/>
      <c r="E240" s="491"/>
      <c r="F240" s="491"/>
    </row>
    <row r="241" spans="2:6" ht="14.45" customHeight="1">
      <c r="B241" s="491"/>
      <c r="C241" s="491"/>
      <c r="D241" s="491"/>
      <c r="E241" s="491"/>
      <c r="F241" s="491"/>
    </row>
    <row r="242" spans="2:6" ht="14.45" customHeight="1">
      <c r="B242" s="491"/>
      <c r="C242" s="491"/>
      <c r="D242" s="491"/>
      <c r="E242" s="491"/>
      <c r="F242" s="491"/>
    </row>
    <row r="243" spans="2:6" ht="14.45" customHeight="1">
      <c r="B243" s="491"/>
      <c r="C243" s="491"/>
      <c r="D243" s="491"/>
      <c r="E243" s="491"/>
      <c r="F243" s="491"/>
    </row>
    <row r="244" spans="2:6" ht="14.45" customHeight="1">
      <c r="B244" s="491"/>
      <c r="C244" s="491"/>
      <c r="D244" s="491"/>
      <c r="E244" s="491"/>
      <c r="F244" s="491"/>
    </row>
    <row r="245" spans="2:6" ht="14.45" customHeight="1">
      <c r="B245" s="491"/>
      <c r="C245" s="491"/>
      <c r="D245" s="491"/>
      <c r="E245" s="491"/>
      <c r="F245" s="491"/>
    </row>
    <row r="246" spans="2:6" ht="14.45" customHeight="1">
      <c r="B246" s="491"/>
      <c r="C246" s="491"/>
      <c r="D246" s="491"/>
      <c r="E246" s="491"/>
      <c r="F246" s="491"/>
    </row>
    <row r="247" spans="2:6" ht="14.45" customHeight="1">
      <c r="B247" s="491"/>
      <c r="C247" s="491"/>
      <c r="D247" s="491"/>
      <c r="E247" s="491"/>
      <c r="F247" s="491"/>
    </row>
    <row r="248" spans="2:6" ht="14.45" customHeight="1">
      <c r="B248" s="491"/>
      <c r="C248" s="491"/>
      <c r="D248" s="491"/>
      <c r="E248" s="491"/>
      <c r="F248" s="491"/>
    </row>
    <row r="249" spans="2:6" ht="14.45" customHeight="1">
      <c r="B249" s="491"/>
      <c r="C249" s="491"/>
      <c r="D249" s="491"/>
      <c r="E249" s="491"/>
      <c r="F249" s="491"/>
    </row>
    <row r="250" spans="2:6" ht="14.45" customHeight="1">
      <c r="B250" s="491"/>
      <c r="C250" s="491"/>
      <c r="D250" s="491"/>
      <c r="E250" s="491"/>
      <c r="F250" s="491"/>
    </row>
    <row r="251" spans="2:6" ht="14.45" customHeight="1">
      <c r="B251" s="491"/>
      <c r="C251" s="491"/>
      <c r="D251" s="491"/>
      <c r="E251" s="491"/>
      <c r="F251" s="491"/>
    </row>
    <row r="252" spans="2:6" ht="14.45" customHeight="1">
      <c r="B252" s="491"/>
      <c r="C252" s="491"/>
      <c r="D252" s="491"/>
      <c r="E252" s="491"/>
      <c r="F252" s="491"/>
    </row>
    <row r="253" spans="2:6" ht="14.45" customHeight="1">
      <c r="B253" s="491"/>
      <c r="C253" s="491"/>
      <c r="D253" s="491"/>
      <c r="E253" s="491"/>
      <c r="F253" s="491"/>
    </row>
    <row r="254" spans="2:6" ht="14.45" customHeight="1">
      <c r="B254" s="491"/>
      <c r="C254" s="491"/>
      <c r="D254" s="491"/>
      <c r="E254" s="491"/>
      <c r="F254" s="491"/>
    </row>
    <row r="255" spans="2:6" ht="14.45" customHeight="1">
      <c r="B255" s="491"/>
      <c r="C255" s="491"/>
      <c r="D255" s="491"/>
      <c r="E255" s="491"/>
      <c r="F255" s="491"/>
    </row>
    <row r="256" spans="2:6" ht="14.45" customHeight="1">
      <c r="B256" s="491"/>
      <c r="C256" s="491"/>
      <c r="D256" s="491"/>
      <c r="E256" s="491"/>
      <c r="F256" s="491"/>
    </row>
    <row r="257" spans="2:6" ht="14.45" customHeight="1">
      <c r="B257" s="491"/>
      <c r="C257" s="491"/>
      <c r="D257" s="491"/>
      <c r="E257" s="491"/>
      <c r="F257" s="491"/>
    </row>
    <row r="258" spans="2:6" ht="14.45" customHeight="1">
      <c r="B258" s="491"/>
      <c r="C258" s="491"/>
      <c r="D258" s="491"/>
      <c r="E258" s="491"/>
      <c r="F258" s="491"/>
    </row>
    <row r="259" spans="2:6" ht="14.45" customHeight="1">
      <c r="B259" s="491"/>
      <c r="C259" s="491"/>
      <c r="D259" s="491"/>
      <c r="E259" s="491"/>
      <c r="F259" s="491"/>
    </row>
    <row r="260" spans="2:6" ht="14.45" customHeight="1">
      <c r="B260" s="491"/>
      <c r="C260" s="491"/>
      <c r="D260" s="491"/>
      <c r="E260" s="491"/>
      <c r="F260" s="491"/>
    </row>
    <row r="261" spans="2:6" ht="14.45" customHeight="1">
      <c r="B261" s="491"/>
      <c r="C261" s="491"/>
      <c r="D261" s="491"/>
      <c r="E261" s="491"/>
      <c r="F261" s="491"/>
    </row>
    <row r="262" spans="2:6" ht="14.45" customHeight="1">
      <c r="B262" s="491"/>
      <c r="C262" s="491"/>
      <c r="D262" s="491"/>
      <c r="E262" s="491"/>
      <c r="F262" s="491"/>
    </row>
    <row r="263" spans="2:6" ht="14.45" customHeight="1">
      <c r="B263" s="491"/>
      <c r="C263" s="491"/>
      <c r="D263" s="491"/>
      <c r="E263" s="491"/>
      <c r="F263" s="491"/>
    </row>
    <row r="264" spans="2:6" ht="14.45" customHeight="1">
      <c r="B264" s="491"/>
      <c r="C264" s="491"/>
      <c r="D264" s="491"/>
      <c r="E264" s="491"/>
      <c r="F264" s="491"/>
    </row>
    <row r="265" spans="2:6" ht="14.45" customHeight="1">
      <c r="B265" s="491"/>
      <c r="C265" s="491"/>
      <c r="D265" s="491"/>
      <c r="E265" s="491"/>
      <c r="F265" s="491"/>
    </row>
    <row r="266" spans="2:6" ht="14.45" customHeight="1">
      <c r="B266" s="491"/>
      <c r="C266" s="491"/>
      <c r="D266" s="491"/>
      <c r="E266" s="491"/>
      <c r="F266" s="491"/>
    </row>
    <row r="267" spans="2:6" ht="14.45" customHeight="1">
      <c r="B267" s="491"/>
      <c r="C267" s="491"/>
      <c r="D267" s="491"/>
      <c r="E267" s="491"/>
      <c r="F267" s="491"/>
    </row>
    <row r="268" spans="2:6" ht="14.45" customHeight="1">
      <c r="B268" s="491"/>
      <c r="C268" s="491"/>
      <c r="D268" s="491"/>
      <c r="E268" s="491"/>
      <c r="F268" s="491"/>
    </row>
    <row r="269" spans="2:6" ht="14.45" customHeight="1">
      <c r="B269" s="491"/>
      <c r="C269" s="491"/>
      <c r="D269" s="491"/>
      <c r="E269" s="491"/>
      <c r="F269" s="491"/>
    </row>
    <row r="270" spans="2:6" ht="14.45" customHeight="1">
      <c r="B270" s="491"/>
      <c r="C270" s="491"/>
      <c r="D270" s="491"/>
      <c r="E270" s="491"/>
      <c r="F270" s="491"/>
    </row>
    <row r="271" spans="2:6" ht="14.45" customHeight="1">
      <c r="B271" s="491"/>
      <c r="C271" s="491"/>
      <c r="D271" s="491"/>
      <c r="E271" s="491"/>
      <c r="F271" s="491"/>
    </row>
    <row r="272" spans="2:6" ht="14.45" customHeight="1">
      <c r="B272" s="491"/>
      <c r="C272" s="491"/>
      <c r="D272" s="491"/>
      <c r="E272" s="491"/>
      <c r="F272" s="491"/>
    </row>
    <row r="273" spans="2:6" ht="14.45" customHeight="1">
      <c r="B273" s="491"/>
      <c r="C273" s="491"/>
      <c r="D273" s="491"/>
      <c r="E273" s="491"/>
      <c r="F273" s="491"/>
    </row>
    <row r="274" spans="2:6" ht="14.45" customHeight="1">
      <c r="B274" s="491"/>
      <c r="C274" s="491"/>
      <c r="D274" s="491"/>
      <c r="E274" s="491"/>
      <c r="F274" s="491"/>
    </row>
    <row r="275" spans="2:6" ht="14.45" customHeight="1">
      <c r="B275" s="491"/>
      <c r="C275" s="491"/>
      <c r="D275" s="491"/>
      <c r="E275" s="491"/>
      <c r="F275" s="491"/>
    </row>
    <row r="276" spans="2:6" ht="14.45" customHeight="1">
      <c r="B276" s="491"/>
      <c r="C276" s="491"/>
      <c r="D276" s="491"/>
      <c r="E276" s="491"/>
      <c r="F276" s="491"/>
    </row>
    <row r="277" spans="2:6" ht="14.45" customHeight="1">
      <c r="B277" s="491"/>
      <c r="C277" s="491"/>
      <c r="D277" s="491"/>
      <c r="E277" s="491"/>
      <c r="F277" s="491"/>
    </row>
    <row r="278" spans="2:6" ht="14.45" customHeight="1">
      <c r="B278" s="491"/>
      <c r="C278" s="491"/>
      <c r="D278" s="491"/>
      <c r="E278" s="491"/>
      <c r="F278" s="491"/>
    </row>
    <row r="279" spans="2:6" ht="14.45" customHeight="1">
      <c r="B279" s="491"/>
      <c r="C279" s="491"/>
      <c r="D279" s="491"/>
      <c r="E279" s="491"/>
      <c r="F279" s="491"/>
    </row>
    <row r="280" spans="2:6" ht="14.45" customHeight="1">
      <c r="B280" s="491"/>
      <c r="C280" s="491"/>
      <c r="D280" s="491"/>
      <c r="E280" s="491"/>
      <c r="F280" s="491"/>
    </row>
    <row r="281" spans="2:6" ht="14.45" customHeight="1">
      <c r="B281" s="491"/>
      <c r="C281" s="491"/>
      <c r="D281" s="491"/>
      <c r="E281" s="491"/>
      <c r="F281" s="491"/>
    </row>
    <row r="282" spans="2:6" ht="14.45" customHeight="1">
      <c r="B282" s="491"/>
      <c r="C282" s="491"/>
      <c r="D282" s="491"/>
      <c r="E282" s="491"/>
      <c r="F282" s="491"/>
    </row>
    <row r="283" spans="2:6" ht="14.45" customHeight="1">
      <c r="B283" s="491"/>
      <c r="C283" s="491"/>
      <c r="D283" s="491"/>
      <c r="E283" s="491"/>
      <c r="F283" s="491"/>
    </row>
    <row r="284" spans="2:6" ht="14.45" customHeight="1">
      <c r="B284" s="491"/>
      <c r="C284" s="491"/>
      <c r="D284" s="491"/>
      <c r="E284" s="491"/>
      <c r="F284" s="491"/>
    </row>
    <row r="285" spans="2:6" ht="14.45" customHeight="1">
      <c r="B285" s="491"/>
      <c r="C285" s="491"/>
      <c r="D285" s="491"/>
      <c r="E285" s="491"/>
      <c r="F285" s="491"/>
    </row>
    <row r="286" spans="2:6" ht="14.45" customHeight="1">
      <c r="B286" s="491"/>
      <c r="C286" s="491"/>
      <c r="D286" s="491"/>
      <c r="E286" s="491"/>
      <c r="F286" s="491"/>
    </row>
    <row r="287" spans="2:6" ht="14.45" customHeight="1">
      <c r="B287" s="491"/>
      <c r="C287" s="491"/>
      <c r="D287" s="491"/>
      <c r="E287" s="491"/>
      <c r="F287" s="491"/>
    </row>
    <row r="288" spans="2:6" ht="14.45" customHeight="1">
      <c r="B288" s="491"/>
      <c r="C288" s="491"/>
      <c r="D288" s="491"/>
      <c r="E288" s="491"/>
      <c r="F288" s="491"/>
    </row>
    <row r="289" spans="2:6" ht="14.45" customHeight="1">
      <c r="B289" s="491"/>
      <c r="C289" s="491"/>
      <c r="D289" s="491"/>
      <c r="E289" s="491"/>
      <c r="F289" s="491"/>
    </row>
    <row r="290" spans="2:6" ht="14.45" customHeight="1">
      <c r="B290" s="491"/>
      <c r="C290" s="491"/>
      <c r="D290" s="491"/>
      <c r="E290" s="491"/>
      <c r="F290" s="491"/>
    </row>
    <row r="291" spans="2:6" ht="14.45" customHeight="1">
      <c r="B291" s="491"/>
      <c r="C291" s="491"/>
      <c r="D291" s="491"/>
      <c r="E291" s="491"/>
      <c r="F291" s="491"/>
    </row>
    <row r="292" spans="2:6" ht="14.45" customHeight="1">
      <c r="B292" s="491"/>
      <c r="C292" s="491"/>
      <c r="D292" s="491"/>
      <c r="E292" s="491"/>
      <c r="F292" s="491"/>
    </row>
    <row r="293" spans="2:6" ht="14.45" customHeight="1">
      <c r="B293" s="491"/>
      <c r="C293" s="491"/>
      <c r="D293" s="491"/>
      <c r="E293" s="491"/>
      <c r="F293" s="491"/>
    </row>
    <row r="294" spans="2:6" ht="14.45" customHeight="1">
      <c r="B294" s="491"/>
      <c r="C294" s="491"/>
      <c r="D294" s="491"/>
      <c r="E294" s="491"/>
      <c r="F294" s="491"/>
    </row>
    <row r="295" spans="2:6" ht="14.45" customHeight="1">
      <c r="B295" s="491"/>
      <c r="C295" s="491"/>
      <c r="D295" s="491"/>
      <c r="E295" s="491"/>
      <c r="F295" s="491"/>
    </row>
    <row r="296" spans="2:6" ht="14.45" customHeight="1">
      <c r="B296" s="491"/>
      <c r="C296" s="491"/>
      <c r="D296" s="491"/>
      <c r="E296" s="491"/>
      <c r="F296" s="491"/>
    </row>
    <row r="297" spans="2:6" ht="14.45" customHeight="1">
      <c r="B297" s="491"/>
      <c r="C297" s="491"/>
      <c r="D297" s="491"/>
      <c r="E297" s="491"/>
      <c r="F297" s="491"/>
    </row>
    <row r="298" spans="2:6" ht="14.45" customHeight="1">
      <c r="B298" s="491"/>
      <c r="C298" s="491"/>
      <c r="D298" s="491"/>
      <c r="E298" s="491"/>
      <c r="F298" s="491"/>
    </row>
    <row r="299" spans="2:6" ht="14.45" customHeight="1">
      <c r="B299" s="491"/>
      <c r="C299" s="491"/>
      <c r="D299" s="491"/>
      <c r="E299" s="491"/>
      <c r="F299" s="491"/>
    </row>
    <row r="300" spans="2:6" ht="14.45" customHeight="1">
      <c r="B300" s="491"/>
      <c r="C300" s="491"/>
      <c r="D300" s="491"/>
      <c r="E300" s="491"/>
      <c r="F300" s="491"/>
    </row>
    <row r="301" spans="2:6" ht="14.45" customHeight="1">
      <c r="B301" s="491"/>
      <c r="C301" s="491"/>
      <c r="D301" s="491"/>
      <c r="E301" s="491"/>
      <c r="F301" s="491"/>
    </row>
    <row r="302" spans="2:6" ht="14.45" customHeight="1">
      <c r="B302" s="491"/>
      <c r="C302" s="491"/>
      <c r="D302" s="491"/>
      <c r="E302" s="491"/>
      <c r="F302" s="491"/>
    </row>
    <row r="303" spans="2:6" ht="14.45" customHeight="1">
      <c r="B303" s="491"/>
      <c r="C303" s="491"/>
      <c r="D303" s="491"/>
      <c r="E303" s="491"/>
      <c r="F303" s="491"/>
    </row>
    <row r="304" spans="2:6" ht="14.45" customHeight="1">
      <c r="B304" s="491"/>
      <c r="C304" s="491"/>
      <c r="D304" s="491"/>
      <c r="E304" s="491"/>
      <c r="F304" s="491"/>
    </row>
    <row r="305" spans="2:6" ht="14.45" customHeight="1">
      <c r="B305" s="491"/>
      <c r="C305" s="491"/>
      <c r="D305" s="491"/>
      <c r="E305" s="491"/>
      <c r="F305" s="491"/>
    </row>
    <row r="306" spans="2:6" ht="14.45" customHeight="1">
      <c r="B306" s="491"/>
      <c r="C306" s="491"/>
      <c r="D306" s="491"/>
      <c r="E306" s="491"/>
      <c r="F306" s="491"/>
    </row>
    <row r="307" spans="2:6" ht="14.45" customHeight="1">
      <c r="B307" s="491"/>
      <c r="C307" s="491"/>
      <c r="D307" s="491"/>
      <c r="E307" s="491"/>
      <c r="F307" s="491"/>
    </row>
    <row r="308" spans="2:6" ht="14.45" customHeight="1">
      <c r="B308" s="491"/>
      <c r="C308" s="491"/>
      <c r="D308" s="491"/>
      <c r="E308" s="491"/>
      <c r="F308" s="491"/>
    </row>
    <row r="309" spans="2:6" ht="14.45" customHeight="1">
      <c r="B309" s="491"/>
      <c r="C309" s="491"/>
      <c r="D309" s="491"/>
      <c r="E309" s="491"/>
      <c r="F309" s="491"/>
    </row>
    <row r="310" spans="2:6" ht="14.45" customHeight="1">
      <c r="B310" s="491"/>
      <c r="C310" s="491"/>
      <c r="D310" s="491"/>
      <c r="E310" s="491"/>
      <c r="F310" s="491"/>
    </row>
    <row r="311" spans="2:6" ht="14.45" customHeight="1">
      <c r="B311" s="491"/>
      <c r="C311" s="491"/>
      <c r="D311" s="491"/>
      <c r="E311" s="491"/>
      <c r="F311" s="491"/>
    </row>
    <row r="312" spans="2:6" ht="14.45" customHeight="1">
      <c r="B312" s="491"/>
      <c r="C312" s="491"/>
      <c r="D312" s="491"/>
      <c r="E312" s="491"/>
      <c r="F312" s="491"/>
    </row>
    <row r="313" spans="2:6" ht="14.45" customHeight="1">
      <c r="B313" s="491"/>
      <c r="C313" s="491"/>
      <c r="D313" s="491"/>
      <c r="E313" s="491"/>
      <c r="F313" s="491"/>
    </row>
    <row r="314" spans="2:6" ht="14.45" customHeight="1">
      <c r="B314" s="491"/>
      <c r="C314" s="491"/>
      <c r="D314" s="491"/>
      <c r="E314" s="491"/>
      <c r="F314" s="491"/>
    </row>
    <row r="315" spans="2:6" ht="14.45" customHeight="1">
      <c r="B315" s="491"/>
      <c r="C315" s="491"/>
      <c r="D315" s="491"/>
      <c r="E315" s="491"/>
      <c r="F315" s="491"/>
    </row>
    <row r="316" spans="2:6" ht="14.45" customHeight="1">
      <c r="B316" s="491"/>
      <c r="C316" s="491"/>
      <c r="D316" s="491"/>
      <c r="E316" s="491"/>
      <c r="F316" s="491"/>
    </row>
    <row r="317" spans="2:6" ht="14.45" customHeight="1">
      <c r="B317" s="491"/>
      <c r="C317" s="491"/>
      <c r="D317" s="491"/>
      <c r="E317" s="491"/>
      <c r="F317" s="491"/>
    </row>
    <row r="318" spans="2:6" ht="14.45" customHeight="1">
      <c r="B318" s="491"/>
      <c r="C318" s="491"/>
      <c r="D318" s="491"/>
      <c r="E318" s="491"/>
      <c r="F318" s="491"/>
    </row>
    <row r="319" spans="2:6" ht="14.45" customHeight="1">
      <c r="B319" s="491"/>
      <c r="C319" s="491"/>
      <c r="D319" s="491"/>
      <c r="E319" s="491"/>
      <c r="F319" s="491"/>
    </row>
    <row r="320" spans="2:6" ht="14.45" customHeight="1">
      <c r="B320" s="491"/>
      <c r="C320" s="491"/>
      <c r="D320" s="491"/>
      <c r="E320" s="491"/>
      <c r="F320" s="491"/>
    </row>
    <row r="321" spans="2:6" ht="14.45" customHeight="1">
      <c r="B321" s="491"/>
      <c r="C321" s="491"/>
      <c r="D321" s="491"/>
      <c r="E321" s="491"/>
      <c r="F321" s="491"/>
    </row>
    <row r="322" spans="2:6" ht="14.45" customHeight="1">
      <c r="B322" s="491"/>
      <c r="C322" s="491"/>
      <c r="D322" s="491"/>
      <c r="E322" s="491"/>
      <c r="F322" s="491"/>
    </row>
    <row r="323" spans="2:6" ht="14.45" customHeight="1">
      <c r="B323" s="491"/>
      <c r="C323" s="491"/>
      <c r="D323" s="491"/>
      <c r="E323" s="491"/>
      <c r="F323" s="491"/>
    </row>
    <row r="324" spans="2:6" ht="14.45" customHeight="1">
      <c r="B324" s="491"/>
      <c r="C324" s="491"/>
      <c r="D324" s="491"/>
      <c r="E324" s="491"/>
      <c r="F324" s="491"/>
    </row>
    <row r="325" spans="2:6" ht="14.45" customHeight="1">
      <c r="B325" s="491"/>
      <c r="C325" s="491"/>
      <c r="D325" s="491"/>
      <c r="E325" s="491"/>
      <c r="F325" s="491"/>
    </row>
    <row r="326" spans="2:6" ht="14.45" customHeight="1">
      <c r="B326" s="491"/>
      <c r="C326" s="491"/>
      <c r="D326" s="491"/>
      <c r="E326" s="491"/>
      <c r="F326" s="491"/>
    </row>
    <row r="327" spans="2:6" ht="14.45" customHeight="1">
      <c r="B327" s="491"/>
      <c r="C327" s="491"/>
      <c r="D327" s="491"/>
      <c r="E327" s="491"/>
      <c r="F327" s="491"/>
    </row>
    <row r="328" spans="2:6" ht="14.45" customHeight="1">
      <c r="B328" s="491"/>
      <c r="C328" s="491"/>
      <c r="D328" s="491"/>
      <c r="E328" s="491"/>
      <c r="F328" s="491"/>
    </row>
    <row r="329" spans="2:6" ht="14.45" customHeight="1">
      <c r="B329" s="491"/>
      <c r="C329" s="491"/>
      <c r="D329" s="491"/>
      <c r="E329" s="491"/>
      <c r="F329" s="491"/>
    </row>
    <row r="330" spans="2:6" ht="14.45" customHeight="1">
      <c r="B330" s="491"/>
      <c r="C330" s="491"/>
      <c r="D330" s="491"/>
      <c r="E330" s="491"/>
      <c r="F330" s="491"/>
    </row>
    <row r="331" spans="2:6" ht="14.45" customHeight="1">
      <c r="B331" s="491"/>
      <c r="C331" s="491"/>
      <c r="D331" s="491"/>
      <c r="E331" s="491"/>
      <c r="F331" s="491"/>
    </row>
    <row r="332" spans="2:6" ht="14.45" customHeight="1">
      <c r="B332" s="491"/>
      <c r="C332" s="491"/>
      <c r="D332" s="491"/>
      <c r="E332" s="491"/>
      <c r="F332" s="491"/>
    </row>
  </sheetData>
  <mergeCells count="1">
    <mergeCell ref="H6:H23"/>
  </mergeCells>
  <hyperlinks>
    <hyperlink ref="C7" location="Definitions!A1" display="Definitions" xr:uid="{7964C56B-08EE-4C77-9340-2825A5035076}"/>
    <hyperlink ref="C13" location="Safety!A1" display="       Safety" xr:uid="{197E7112-EE6E-4A9A-A5CC-37EB549D184B}"/>
    <hyperlink ref="C9" location="' Energy &amp; GHG Emissions'!A1" display="       Energy &amp; GHG Emissions" xr:uid="{BD43C14C-F8CA-4860-AAA8-7A2C9E7D8128}"/>
    <hyperlink ref="C10" location="'Water, Waste &amp; Air Emissions'!A1" display="       Water, Waste &amp; Air Emissions" xr:uid="{CEC32149-AF2E-4407-B11A-6FB3EC8C7750}"/>
    <hyperlink ref="C12" location="'Stakeholder Engagement'!A1" display="       Stakeholder Engagement" xr:uid="{9E6DD5E3-5696-4582-B4DD-A5B91C601E1D}"/>
    <hyperlink ref="C14" location="People!A1" display="       People" xr:uid="{5CC40E90-C829-4E69-ABB8-88D28AA01E78}"/>
    <hyperlink ref="C15" location="'Community &amp; Indigenous Peoples'!A1" display="       Community &amp; Indigenous Peoples" xr:uid="{2B41AA39-0B3A-4AAD-AD3A-F56EEBCDB446}"/>
    <hyperlink ref="C17" location="'Ethics &amp; Business conduct'!A1" display="       Ethics &amp; Business Conduct" xr:uid="{A6F6FFCB-F47E-49B0-BFA9-332C55E12E63}"/>
    <hyperlink ref="C19" location="'AASB Index'!B1" display="       AASB Index" xr:uid="{E100F2EF-0C5F-4533-BD9D-B22F4133A0F2}"/>
    <hyperlink ref="C20" location="'GRI Index'!B1" display="       GRI Index" xr:uid="{3930DEA0-88B4-4936-B8C4-5F26C7BB9903}"/>
    <hyperlink ref="C21" location="'UN SDG Progress'!B1" display="       UN SDG Progress" xr:uid="{32ADC850-B468-4194-B113-ED73E0A11475}"/>
    <hyperlink ref="C22" location="'2025 Progress'!B1" display="       2025 Progress" xr:uid="{05F7D468-E22F-4869-BD6C-753B842BFB81}"/>
    <hyperlink ref="C23" location="'Approach to Sustainability'!B1" display="       Approach to Sustainability" xr:uid="{7181D810-26F3-4058-B159-931193C94F77}"/>
    <hyperlink ref="C8" location="Environment!C3" display="Environment" xr:uid="{3C27A511-AC46-4043-9C54-27F1292ECB05}"/>
    <hyperlink ref="C11" location="Social!C3" display="Social" xr:uid="{9B778482-AFAD-415D-982D-78CF37A696D4}"/>
    <hyperlink ref="C16" location="Governance!C3" display="Governance" xr:uid="{72C02387-FEC4-4B6E-A8FF-81D530870D3D}"/>
    <hyperlink ref="C18" location="'Additional Disclosures'!C3" display="Additional Disclosures" xr:uid="{4C05CF4C-1E0F-429B-AEB7-729169AC89CF}"/>
  </hyperlinks>
  <printOptions horizontalCentered="1"/>
  <pageMargins left="0.39370078740157483" right="0.39370078740157483" top="0.39370078740157483" bottom="0.39370078740157483" header="0" footer="0"/>
  <pageSetup paperSize="9"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664A-D07C-44FC-A123-98A55467F7BD}">
  <sheetPr>
    <tabColor rgb="FF0070C0"/>
    <pageSetUpPr autoPageBreaks="0" fitToPage="1"/>
  </sheetPr>
  <dimension ref="B1:E18"/>
  <sheetViews>
    <sheetView showGridLines="0" zoomScale="90" zoomScaleNormal="90" workbookViewId="0">
      <selection activeCell="G13" sqref="G13"/>
      <extLst>
        <ext xmlns:xlsdti="http://schemas.microsoft.com/office/spreadsheetml/2023/showDataTypeIcons" uri="{77bfe23e-c014-4d31-8a63-9c772dbf06b6}">
          <xlsdti:showDataTypeIcons visible="0"/>
        </ext>
      </extLst>
    </sheetView>
  </sheetViews>
  <sheetFormatPr defaultColWidth="9" defaultRowHeight="15"/>
  <cols>
    <col min="1" max="1" width="8.7265625" style="1" customWidth="1"/>
    <col min="2" max="2" width="1.7265625" customWidth="1"/>
    <col min="3" max="3" width="67.08984375" customWidth="1"/>
    <col min="4" max="4" width="64.81640625" customWidth="1"/>
    <col min="5" max="5" width="2.54296875" customWidth="1"/>
    <col min="6" max="16384" width="9" style="1"/>
  </cols>
  <sheetData>
    <row r="1" spans="3:5" ht="84.6" customHeight="1">
      <c r="C1" s="616"/>
      <c r="D1" s="616"/>
      <c r="E1" s="616"/>
    </row>
    <row r="2" spans="3:5" ht="14.45" customHeight="1"/>
    <row r="3" spans="3:5" ht="20.100000000000001" customHeight="1">
      <c r="C3" s="404" t="s">
        <v>606</v>
      </c>
    </row>
    <row r="4" spans="3:5" ht="14.1" customHeight="1">
      <c r="C4" s="405"/>
      <c r="D4" s="405"/>
    </row>
    <row r="5" spans="3:5" ht="14.1" customHeight="1"/>
    <row r="6" spans="3:5" ht="20.100000000000001" customHeight="1">
      <c r="C6" s="184"/>
      <c r="D6" s="184"/>
    </row>
    <row r="7" spans="3:5" ht="20.100000000000001" customHeight="1">
      <c r="C7" s="186" t="s">
        <v>769</v>
      </c>
      <c r="D7" s="187"/>
    </row>
    <row r="8" spans="3:5" ht="262.5" customHeight="1">
      <c r="C8" s="617" t="s">
        <v>862</v>
      </c>
      <c r="D8" s="618"/>
    </row>
    <row r="9" spans="3:5" ht="20.100000000000001" customHeight="1"/>
    <row r="10" spans="3:5" ht="20.100000000000001" customHeight="1"/>
    <row r="11" spans="3:5" ht="20.100000000000001" customHeight="1"/>
    <row r="12" spans="3:5" ht="20.100000000000001" customHeight="1"/>
    <row r="13" spans="3:5" ht="20.100000000000001" customHeight="1"/>
    <row r="14" spans="3:5" ht="20.100000000000001" customHeight="1"/>
    <row r="15" spans="3:5" ht="20.100000000000001" customHeight="1"/>
    <row r="16" spans="3:5" ht="20.100000000000001" customHeight="1"/>
    <row r="17" ht="20.100000000000001" customHeight="1"/>
    <row r="18" ht="20.100000000000001" customHeight="1"/>
  </sheetData>
  <mergeCells count="2">
    <mergeCell ref="C1:E1"/>
    <mergeCell ref="C8:D8"/>
  </mergeCells>
  <printOptions horizontalCentered="1"/>
  <pageMargins left="0.39370078740157483" right="0.39370078740157483" top="0.39370078740157483" bottom="0.39370078740157483" header="0" footer="0"/>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3CBB-E14F-4BED-86FF-44D1F5AF045D}">
  <sheetPr>
    <tabColor theme="0" tint="-0.499984740745262"/>
    <pageSetUpPr autoPageBreaks="0" fitToPage="1"/>
  </sheetPr>
  <dimension ref="A1:I315"/>
  <sheetViews>
    <sheetView zoomScale="90" zoomScaleNormal="90" zoomScaleSheetLayoutView="110" zoomScalePageLayoutView="40" workbookViewId="0">
      <selection activeCell="C22" sqref="C22"/>
      <extLst>
        <ext xmlns:xlsdti="http://schemas.microsoft.com/office/spreadsheetml/2023/showDataTypeIcons" uri="{77bfe23e-c014-4d31-8a63-9c772dbf06b6}">
          <xlsdti:showDataTypeIcons visible="0"/>
        </ext>
      </extLst>
    </sheetView>
  </sheetViews>
  <sheetFormatPr defaultColWidth="8.54296875" defaultRowHeight="14.45" customHeight="1"/>
  <cols>
    <col min="1" max="1" width="8.7265625" style="3" customWidth="1"/>
    <col min="2" max="2" width="1.7265625" style="127" customWidth="1"/>
    <col min="3" max="3" width="86.08984375" style="127" customWidth="1"/>
    <col min="4" max="4" width="9.08984375" style="130" customWidth="1"/>
    <col min="5" max="5" width="2.54296875" style="130" customWidth="1"/>
    <col min="6" max="6" width="8.54296875" style="26" customWidth="1"/>
    <col min="7" max="7" width="9.08984375" style="32" customWidth="1"/>
    <col min="8" max="8" width="9.08984375" style="3" customWidth="1"/>
    <col min="9" max="9" width="1.54296875" style="3" customWidth="1"/>
    <col min="10" max="10" width="2.54296875" style="3" customWidth="1"/>
    <col min="11" max="12" width="8.54296875" style="3" bestFit="1"/>
    <col min="13" max="13" width="1.08984375" style="3" customWidth="1"/>
    <col min="14" max="32" width="0" style="3" hidden="1" customWidth="1"/>
    <col min="33" max="16384" width="8.54296875" style="3"/>
  </cols>
  <sheetData>
    <row r="1" spans="1:9" ht="84.6" customHeight="1">
      <c r="A1" s="447"/>
      <c r="B1" s="125"/>
      <c r="C1" s="126"/>
      <c r="D1" s="125"/>
      <c r="E1" s="125"/>
      <c r="F1" s="42"/>
      <c r="G1" s="42"/>
      <c r="H1" s="42"/>
      <c r="I1" s="42"/>
    </row>
    <row r="2" spans="1:9" ht="14.1" customHeight="1">
      <c r="C2" s="128"/>
      <c r="D2" s="129"/>
    </row>
    <row r="3" spans="1:9" ht="14.1" customHeight="1"/>
    <row r="4" spans="1:9" ht="20.100000000000001" customHeight="1">
      <c r="C4" s="448" t="s">
        <v>443</v>
      </c>
      <c r="D4" s="449"/>
      <c r="E4" s="450"/>
      <c r="F4" s="30"/>
    </row>
    <row r="5" spans="1:9" ht="14.1" customHeight="1">
      <c r="C5" s="146"/>
      <c r="D5" s="145"/>
      <c r="E5" s="145"/>
      <c r="H5" s="518"/>
    </row>
    <row r="6" spans="1:9" s="25" customFormat="1" ht="138.75" customHeight="1">
      <c r="B6" s="147"/>
      <c r="C6" s="519" t="s">
        <v>866</v>
      </c>
      <c r="D6" s="519"/>
      <c r="E6" s="148"/>
      <c r="F6" s="45"/>
      <c r="G6" s="43"/>
      <c r="H6" s="518"/>
    </row>
    <row r="7" spans="1:9" ht="9.9499999999999993" customHeight="1">
      <c r="C7" s="451"/>
      <c r="D7" s="145"/>
      <c r="E7" s="145"/>
      <c r="H7" s="518"/>
    </row>
    <row r="8" spans="1:9" s="25" customFormat="1" ht="120.6" customHeight="1">
      <c r="B8" s="147"/>
      <c r="C8" s="519" t="s">
        <v>888</v>
      </c>
      <c r="D8" s="519"/>
      <c r="E8" s="148"/>
      <c r="F8" s="45"/>
      <c r="G8" s="43"/>
      <c r="H8" s="518"/>
    </row>
    <row r="9" spans="1:9" ht="2.4500000000000002" customHeight="1">
      <c r="C9" s="149"/>
      <c r="D9" s="145"/>
      <c r="E9" s="145"/>
      <c r="H9" s="518"/>
    </row>
    <row r="10" spans="1:9" ht="90.75" customHeight="1">
      <c r="C10" s="149" t="s">
        <v>867</v>
      </c>
      <c r="D10" s="145"/>
      <c r="E10" s="145"/>
      <c r="H10" s="518"/>
    </row>
    <row r="11" spans="1:9" ht="3" customHeight="1">
      <c r="C11" s="149"/>
      <c r="D11" s="145"/>
      <c r="E11" s="145"/>
      <c r="H11" s="518"/>
    </row>
    <row r="12" spans="1:9" ht="20.100000000000001" customHeight="1">
      <c r="C12" s="452" t="s">
        <v>868</v>
      </c>
      <c r="D12" s="145"/>
      <c r="E12" s="145"/>
      <c r="H12" s="518"/>
    </row>
    <row r="13" spans="1:9" ht="120" customHeight="1">
      <c r="C13" s="519" t="s">
        <v>889</v>
      </c>
      <c r="D13" s="519"/>
      <c r="E13" s="145"/>
      <c r="H13" s="518"/>
    </row>
    <row r="14" spans="1:9" ht="5.45" customHeight="1">
      <c r="C14" s="150"/>
      <c r="D14" s="145"/>
      <c r="E14" s="145"/>
      <c r="H14" s="518"/>
    </row>
    <row r="15" spans="1:9" ht="20.100000000000001" customHeight="1">
      <c r="C15" s="452" t="s">
        <v>507</v>
      </c>
      <c r="D15" s="145"/>
      <c r="E15" s="145"/>
      <c r="H15" s="518"/>
    </row>
    <row r="16" spans="1:9" ht="72" customHeight="1">
      <c r="C16" s="519" t="s">
        <v>884</v>
      </c>
      <c r="D16" s="519"/>
      <c r="E16" s="145"/>
      <c r="H16" s="518"/>
    </row>
    <row r="17" spans="2:7" ht="20.100000000000001" customHeight="1"/>
    <row r="18" spans="2:7" ht="2.1" customHeight="1"/>
    <row r="19" spans="2:7" ht="2.1" customHeight="1"/>
    <row r="20" spans="2:7" ht="20.100000000000001" customHeight="1">
      <c r="B20" s="491"/>
      <c r="C20" s="491"/>
      <c r="D20" s="491"/>
      <c r="E20" s="491"/>
      <c r="F20" s="491"/>
      <c r="G20" s="491"/>
    </row>
    <row r="21" spans="2:7" ht="20.100000000000001" customHeight="1">
      <c r="B21" s="491"/>
      <c r="C21" s="491"/>
      <c r="D21" s="491"/>
      <c r="E21" s="491"/>
      <c r="F21" s="491"/>
      <c r="G21" s="491"/>
    </row>
    <row r="22" spans="2:7" ht="20.100000000000001" customHeight="1">
      <c r="B22" s="491"/>
      <c r="C22" s="491"/>
      <c r="D22" s="491"/>
      <c r="E22" s="491"/>
      <c r="F22" s="491"/>
      <c r="G22" s="491"/>
    </row>
    <row r="23" spans="2:7" ht="20.100000000000001" customHeight="1">
      <c r="B23" s="491"/>
      <c r="C23" s="491"/>
      <c r="D23" s="491"/>
      <c r="E23" s="491"/>
      <c r="F23" s="491"/>
      <c r="G23" s="491"/>
    </row>
    <row r="24" spans="2:7" ht="14.45" customHeight="1">
      <c r="B24" s="491"/>
      <c r="C24" s="491"/>
      <c r="D24" s="491"/>
      <c r="E24" s="491"/>
      <c r="F24" s="491"/>
      <c r="G24" s="491"/>
    </row>
    <row r="25" spans="2:7" ht="14.45" customHeight="1">
      <c r="B25" s="491"/>
      <c r="C25" s="491"/>
      <c r="D25" s="491"/>
      <c r="E25" s="491"/>
      <c r="F25" s="491"/>
      <c r="G25" s="491"/>
    </row>
    <row r="26" spans="2:7" ht="14.45" customHeight="1">
      <c r="B26" s="491"/>
      <c r="C26" s="491"/>
      <c r="D26" s="491"/>
      <c r="E26" s="491"/>
      <c r="F26" s="491"/>
      <c r="G26" s="491"/>
    </row>
    <row r="27" spans="2:7" ht="14.45" customHeight="1">
      <c r="B27" s="491"/>
      <c r="C27" s="491"/>
      <c r="D27" s="491"/>
      <c r="E27" s="491"/>
      <c r="F27" s="491"/>
      <c r="G27" s="491"/>
    </row>
    <row r="28" spans="2:7" ht="14.45" customHeight="1">
      <c r="B28" s="491"/>
      <c r="C28" s="491"/>
      <c r="D28" s="491"/>
      <c r="E28" s="491"/>
      <c r="F28" s="491"/>
      <c r="G28" s="491"/>
    </row>
    <row r="29" spans="2:7" ht="14.45" customHeight="1">
      <c r="B29" s="491"/>
      <c r="C29" s="491"/>
      <c r="D29" s="491"/>
      <c r="E29" s="491"/>
      <c r="F29" s="491"/>
      <c r="G29" s="491"/>
    </row>
    <row r="30" spans="2:7" ht="14.45" customHeight="1">
      <c r="B30" s="491"/>
      <c r="C30" s="491"/>
      <c r="D30" s="491"/>
      <c r="E30" s="491"/>
      <c r="F30" s="491"/>
      <c r="G30" s="491"/>
    </row>
    <row r="31" spans="2:7" ht="14.45" customHeight="1">
      <c r="B31" s="491"/>
      <c r="C31" s="491"/>
      <c r="D31" s="491"/>
      <c r="E31" s="491"/>
      <c r="F31" s="491"/>
      <c r="G31" s="491"/>
    </row>
    <row r="32" spans="2:7" ht="14.45" customHeight="1">
      <c r="B32" s="491"/>
      <c r="C32" s="491"/>
      <c r="D32" s="491"/>
      <c r="E32" s="491"/>
      <c r="F32" s="491"/>
      <c r="G32" s="491"/>
    </row>
    <row r="33" spans="2:7" ht="14.45" customHeight="1">
      <c r="B33" s="491"/>
      <c r="C33" s="491"/>
      <c r="D33" s="491"/>
      <c r="E33" s="491"/>
      <c r="F33" s="491"/>
      <c r="G33" s="491"/>
    </row>
    <row r="34" spans="2:7" ht="14.45" customHeight="1">
      <c r="B34" s="491"/>
      <c r="C34" s="491"/>
      <c r="D34" s="491"/>
      <c r="E34" s="491"/>
      <c r="F34" s="491"/>
      <c r="G34" s="491"/>
    </row>
    <row r="35" spans="2:7" ht="14.45" customHeight="1">
      <c r="B35" s="491"/>
      <c r="C35" s="491"/>
      <c r="D35" s="491"/>
      <c r="E35" s="491"/>
      <c r="F35" s="491"/>
      <c r="G35" s="491"/>
    </row>
    <row r="36" spans="2:7" ht="14.45" customHeight="1">
      <c r="B36" s="491"/>
      <c r="C36" s="491"/>
      <c r="D36" s="491"/>
      <c r="E36" s="491"/>
      <c r="F36" s="491"/>
      <c r="G36" s="491"/>
    </row>
    <row r="37" spans="2:7" ht="14.45" customHeight="1">
      <c r="B37" s="491"/>
      <c r="C37" s="491"/>
      <c r="D37" s="491"/>
      <c r="E37" s="491"/>
      <c r="F37" s="491"/>
      <c r="G37" s="491"/>
    </row>
    <row r="38" spans="2:7" ht="14.45" customHeight="1">
      <c r="B38" s="491"/>
      <c r="C38" s="491"/>
      <c r="D38" s="491"/>
      <c r="E38" s="491"/>
      <c r="F38" s="491"/>
      <c r="G38" s="491"/>
    </row>
    <row r="39" spans="2:7" ht="14.45" customHeight="1">
      <c r="B39" s="491"/>
      <c r="C39" s="491"/>
      <c r="D39" s="491"/>
      <c r="E39" s="491"/>
      <c r="F39" s="491"/>
      <c r="G39" s="491"/>
    </row>
    <row r="40" spans="2:7" ht="14.45" customHeight="1">
      <c r="B40" s="491"/>
      <c r="C40" s="491"/>
      <c r="D40" s="491"/>
      <c r="E40" s="491"/>
      <c r="F40" s="491"/>
      <c r="G40" s="491"/>
    </row>
    <row r="41" spans="2:7" ht="14.45" customHeight="1">
      <c r="B41" s="491"/>
      <c r="C41" s="491"/>
      <c r="D41" s="491"/>
      <c r="E41" s="491"/>
      <c r="F41" s="491"/>
      <c r="G41" s="491"/>
    </row>
    <row r="42" spans="2:7" ht="14.45" customHeight="1">
      <c r="B42" s="491"/>
      <c r="C42" s="491"/>
      <c r="D42" s="491"/>
      <c r="E42" s="491"/>
      <c r="F42" s="491"/>
      <c r="G42" s="491"/>
    </row>
    <row r="43" spans="2:7" ht="14.45" customHeight="1">
      <c r="B43" s="491"/>
      <c r="C43" s="491"/>
      <c r="D43" s="491"/>
      <c r="E43" s="491"/>
      <c r="F43" s="491"/>
      <c r="G43" s="491"/>
    </row>
    <row r="44" spans="2:7" ht="14.45" customHeight="1">
      <c r="B44" s="491"/>
      <c r="C44" s="491"/>
      <c r="D44" s="491"/>
      <c r="E44" s="491"/>
      <c r="F44" s="491"/>
      <c r="G44" s="491"/>
    </row>
    <row r="45" spans="2:7" ht="14.45" customHeight="1">
      <c r="B45" s="491"/>
      <c r="C45" s="491"/>
      <c r="D45" s="491"/>
      <c r="E45" s="491"/>
      <c r="F45" s="491"/>
      <c r="G45" s="491"/>
    </row>
    <row r="46" spans="2:7" ht="14.45" customHeight="1">
      <c r="B46" s="491"/>
      <c r="C46" s="491"/>
      <c r="D46" s="491"/>
      <c r="E46" s="491"/>
      <c r="F46" s="491"/>
      <c r="G46" s="491"/>
    </row>
    <row r="47" spans="2:7" ht="14.45" customHeight="1">
      <c r="B47" s="491"/>
      <c r="C47" s="491"/>
      <c r="D47" s="491"/>
      <c r="E47" s="491"/>
      <c r="F47" s="491"/>
      <c r="G47" s="491"/>
    </row>
    <row r="48" spans="2:7" ht="14.45" customHeight="1">
      <c r="B48" s="491"/>
      <c r="C48" s="491"/>
      <c r="D48" s="491"/>
      <c r="E48" s="491"/>
      <c r="F48" s="491"/>
      <c r="G48" s="491"/>
    </row>
    <row r="49" spans="2:7" ht="14.45" customHeight="1">
      <c r="B49" s="491"/>
      <c r="C49" s="491"/>
      <c r="D49" s="491"/>
      <c r="E49" s="491"/>
      <c r="F49" s="491"/>
      <c r="G49" s="491"/>
    </row>
    <row r="50" spans="2:7" ht="14.45" customHeight="1">
      <c r="B50" s="491"/>
      <c r="C50" s="491"/>
      <c r="D50" s="491"/>
      <c r="E50" s="491"/>
      <c r="F50" s="491"/>
      <c r="G50" s="491"/>
    </row>
    <row r="51" spans="2:7" ht="14.45" customHeight="1">
      <c r="B51" s="491"/>
      <c r="C51" s="491"/>
      <c r="D51" s="491"/>
      <c r="E51" s="491"/>
      <c r="F51" s="491"/>
      <c r="G51" s="491"/>
    </row>
    <row r="52" spans="2:7" ht="14.45" customHeight="1">
      <c r="B52" s="491"/>
      <c r="C52" s="491"/>
      <c r="D52" s="491"/>
      <c r="E52" s="491"/>
      <c r="F52" s="491"/>
      <c r="G52" s="491"/>
    </row>
    <row r="53" spans="2:7" ht="14.45" customHeight="1">
      <c r="B53" s="491"/>
      <c r="C53" s="491"/>
      <c r="D53" s="491"/>
      <c r="E53" s="491"/>
      <c r="F53" s="491"/>
      <c r="G53" s="491"/>
    </row>
    <row r="54" spans="2:7" ht="14.45" customHeight="1">
      <c r="B54" s="491"/>
      <c r="C54" s="491"/>
      <c r="D54" s="491"/>
      <c r="E54" s="491"/>
      <c r="F54" s="491"/>
      <c r="G54" s="491"/>
    </row>
    <row r="55" spans="2:7" ht="14.45" customHeight="1">
      <c r="B55" s="491"/>
      <c r="C55" s="491"/>
      <c r="D55" s="491"/>
      <c r="E55" s="491"/>
      <c r="F55" s="491"/>
      <c r="G55" s="491"/>
    </row>
    <row r="56" spans="2:7" ht="14.45" customHeight="1">
      <c r="B56" s="491"/>
      <c r="C56" s="491"/>
      <c r="D56" s="491"/>
      <c r="E56" s="491"/>
      <c r="F56" s="491"/>
      <c r="G56" s="491"/>
    </row>
    <row r="57" spans="2:7" ht="14.45" customHeight="1">
      <c r="B57" s="491"/>
      <c r="C57" s="491"/>
      <c r="D57" s="491"/>
      <c r="E57" s="491"/>
      <c r="F57" s="491"/>
      <c r="G57" s="491"/>
    </row>
    <row r="58" spans="2:7" ht="14.45" customHeight="1">
      <c r="B58" s="491"/>
      <c r="C58" s="491"/>
      <c r="D58" s="491"/>
      <c r="E58" s="491"/>
      <c r="F58" s="491"/>
      <c r="G58" s="491"/>
    </row>
    <row r="59" spans="2:7" ht="14.45" customHeight="1">
      <c r="B59" s="491"/>
      <c r="C59" s="491"/>
      <c r="D59" s="491"/>
      <c r="E59" s="491"/>
      <c r="F59" s="491"/>
      <c r="G59" s="491"/>
    </row>
    <row r="60" spans="2:7" ht="14.45" customHeight="1">
      <c r="B60" s="491"/>
      <c r="C60" s="491"/>
      <c r="D60" s="491"/>
      <c r="E60" s="491"/>
      <c r="F60" s="491"/>
      <c r="G60" s="491"/>
    </row>
    <row r="61" spans="2:7" ht="14.45" customHeight="1">
      <c r="B61" s="491"/>
      <c r="C61" s="491"/>
      <c r="D61" s="491"/>
      <c r="E61" s="491"/>
      <c r="F61" s="491"/>
      <c r="G61" s="491"/>
    </row>
    <row r="62" spans="2:7" ht="14.45" customHeight="1">
      <c r="B62" s="491"/>
      <c r="C62" s="491"/>
      <c r="D62" s="491"/>
      <c r="E62" s="491"/>
      <c r="F62" s="491"/>
      <c r="G62" s="491"/>
    </row>
    <row r="63" spans="2:7" ht="14.45" customHeight="1">
      <c r="B63" s="491"/>
      <c r="C63" s="491"/>
      <c r="D63" s="491"/>
      <c r="E63" s="491"/>
      <c r="F63" s="491"/>
      <c r="G63" s="491"/>
    </row>
    <row r="64" spans="2:7" ht="14.45" customHeight="1">
      <c r="B64" s="491"/>
      <c r="C64" s="491"/>
      <c r="D64" s="491"/>
      <c r="E64" s="491"/>
      <c r="F64" s="491"/>
      <c r="G64" s="491"/>
    </row>
    <row r="65" spans="2:7" ht="14.45" customHeight="1">
      <c r="B65" s="491"/>
      <c r="C65" s="491"/>
      <c r="D65" s="491"/>
      <c r="E65" s="491"/>
      <c r="F65" s="491"/>
      <c r="G65" s="491"/>
    </row>
    <row r="66" spans="2:7" ht="14.45" customHeight="1">
      <c r="B66" s="491"/>
      <c r="C66" s="491"/>
      <c r="D66" s="491"/>
      <c r="E66" s="491"/>
      <c r="F66" s="491"/>
      <c r="G66" s="491"/>
    </row>
    <row r="67" spans="2:7" ht="14.45" customHeight="1">
      <c r="B67" s="491"/>
      <c r="C67" s="491"/>
      <c r="D67" s="491"/>
      <c r="E67" s="491"/>
      <c r="F67" s="491"/>
      <c r="G67" s="491"/>
    </row>
    <row r="68" spans="2:7" ht="14.45" customHeight="1">
      <c r="B68" s="491"/>
      <c r="C68" s="491"/>
      <c r="D68" s="491"/>
      <c r="E68" s="491"/>
      <c r="F68" s="491"/>
      <c r="G68" s="491"/>
    </row>
    <row r="69" spans="2:7" ht="14.45" customHeight="1">
      <c r="B69" s="491"/>
      <c r="C69" s="491"/>
      <c r="D69" s="491"/>
      <c r="E69" s="491"/>
      <c r="F69" s="491"/>
      <c r="G69" s="491"/>
    </row>
    <row r="70" spans="2:7" ht="14.45" customHeight="1">
      <c r="B70" s="491"/>
      <c r="C70" s="491"/>
      <c r="D70" s="491"/>
      <c r="E70" s="491"/>
      <c r="F70" s="491"/>
      <c r="G70" s="491"/>
    </row>
    <row r="71" spans="2:7" ht="14.45" customHeight="1">
      <c r="B71" s="491"/>
      <c r="C71" s="491"/>
      <c r="D71" s="491"/>
      <c r="E71" s="491"/>
      <c r="F71" s="491"/>
      <c r="G71" s="491"/>
    </row>
    <row r="72" spans="2:7" ht="14.45" customHeight="1">
      <c r="B72" s="491"/>
      <c r="C72" s="491"/>
      <c r="D72" s="491"/>
      <c r="E72" s="491"/>
      <c r="F72" s="491"/>
      <c r="G72" s="491"/>
    </row>
    <row r="73" spans="2:7" ht="14.45" customHeight="1">
      <c r="B73" s="491"/>
      <c r="C73" s="491"/>
      <c r="D73" s="491"/>
      <c r="E73" s="491"/>
      <c r="F73" s="491"/>
      <c r="G73" s="491"/>
    </row>
    <row r="74" spans="2:7" ht="14.45" customHeight="1">
      <c r="B74" s="491"/>
      <c r="C74" s="491"/>
      <c r="D74" s="491"/>
      <c r="E74" s="491"/>
      <c r="F74" s="491"/>
      <c r="G74" s="491"/>
    </row>
    <row r="75" spans="2:7" ht="14.45" customHeight="1">
      <c r="B75" s="491"/>
      <c r="C75" s="491"/>
      <c r="D75" s="491"/>
      <c r="E75" s="491"/>
      <c r="F75" s="491"/>
      <c r="G75" s="491"/>
    </row>
    <row r="76" spans="2:7" ht="14.45" customHeight="1">
      <c r="B76" s="491"/>
      <c r="C76" s="491"/>
      <c r="D76" s="491"/>
      <c r="E76" s="491"/>
      <c r="F76" s="491"/>
      <c r="G76" s="491"/>
    </row>
    <row r="77" spans="2:7" ht="14.45" customHeight="1">
      <c r="B77" s="491"/>
      <c r="C77" s="491"/>
      <c r="D77" s="491"/>
      <c r="E77" s="491"/>
      <c r="F77" s="491"/>
      <c r="G77" s="491"/>
    </row>
    <row r="78" spans="2:7" ht="14.45" customHeight="1">
      <c r="B78" s="491"/>
      <c r="C78" s="491"/>
      <c r="D78" s="491"/>
      <c r="E78" s="491"/>
      <c r="F78" s="491"/>
      <c r="G78" s="491"/>
    </row>
    <row r="79" spans="2:7" ht="14.45" customHeight="1">
      <c r="B79" s="491"/>
      <c r="C79" s="491"/>
      <c r="D79" s="491"/>
      <c r="E79" s="491"/>
      <c r="F79" s="491"/>
      <c r="G79" s="491"/>
    </row>
    <row r="80" spans="2:7" ht="14.45" customHeight="1">
      <c r="B80" s="491"/>
      <c r="C80" s="491"/>
      <c r="D80" s="491"/>
      <c r="E80" s="491"/>
      <c r="F80" s="491"/>
      <c r="G80" s="491"/>
    </row>
    <row r="81" spans="2:7" ht="14.45" customHeight="1">
      <c r="B81" s="491"/>
      <c r="C81" s="491"/>
      <c r="D81" s="491"/>
      <c r="E81" s="491"/>
      <c r="F81" s="491"/>
      <c r="G81" s="491"/>
    </row>
    <row r="82" spans="2:7" ht="14.45" customHeight="1">
      <c r="B82" s="491"/>
      <c r="C82" s="491"/>
      <c r="D82" s="491"/>
      <c r="E82" s="491"/>
      <c r="F82" s="491"/>
      <c r="G82" s="491"/>
    </row>
    <row r="83" spans="2:7" ht="14.45" customHeight="1">
      <c r="B83" s="491"/>
      <c r="C83" s="491"/>
      <c r="D83" s="491"/>
      <c r="E83" s="491"/>
      <c r="F83" s="491"/>
      <c r="G83" s="491"/>
    </row>
    <row r="84" spans="2:7" ht="14.45" customHeight="1">
      <c r="B84" s="491"/>
      <c r="C84" s="491"/>
      <c r="D84" s="491"/>
      <c r="E84" s="491"/>
      <c r="F84" s="491"/>
      <c r="G84" s="491"/>
    </row>
    <row r="85" spans="2:7" ht="14.45" customHeight="1">
      <c r="B85" s="491"/>
      <c r="C85" s="491"/>
      <c r="D85" s="491"/>
      <c r="E85" s="491"/>
      <c r="F85" s="491"/>
      <c r="G85" s="491"/>
    </row>
    <row r="86" spans="2:7" ht="14.45" customHeight="1">
      <c r="B86" s="491"/>
      <c r="C86" s="491"/>
      <c r="D86" s="491"/>
      <c r="E86" s="491"/>
      <c r="F86" s="491"/>
      <c r="G86" s="491"/>
    </row>
    <row r="87" spans="2:7" ht="14.45" customHeight="1">
      <c r="B87" s="491"/>
      <c r="C87" s="491"/>
      <c r="D87" s="491"/>
      <c r="E87" s="491"/>
      <c r="F87" s="491"/>
      <c r="G87" s="491"/>
    </row>
    <row r="88" spans="2:7" ht="14.45" customHeight="1">
      <c r="B88" s="491"/>
      <c r="C88" s="491"/>
      <c r="D88" s="491"/>
      <c r="E88" s="491"/>
      <c r="F88" s="491"/>
      <c r="G88" s="491"/>
    </row>
    <row r="89" spans="2:7" ht="14.45" customHeight="1">
      <c r="B89" s="491"/>
      <c r="C89" s="491"/>
      <c r="D89" s="491"/>
      <c r="E89" s="491"/>
      <c r="F89" s="491"/>
      <c r="G89" s="491"/>
    </row>
    <row r="90" spans="2:7" ht="14.45" customHeight="1">
      <c r="B90" s="491"/>
      <c r="C90" s="491"/>
      <c r="D90" s="491"/>
      <c r="E90" s="491"/>
      <c r="F90" s="491"/>
      <c r="G90" s="491"/>
    </row>
    <row r="91" spans="2:7" ht="14.45" customHeight="1">
      <c r="B91" s="491"/>
      <c r="C91" s="491"/>
      <c r="D91" s="491"/>
      <c r="E91" s="491"/>
      <c r="F91" s="491"/>
      <c r="G91" s="491"/>
    </row>
    <row r="92" spans="2:7" ht="14.45" customHeight="1">
      <c r="B92" s="491"/>
      <c r="C92" s="491"/>
      <c r="D92" s="491"/>
      <c r="E92" s="491"/>
      <c r="F92" s="491"/>
      <c r="G92" s="491"/>
    </row>
    <row r="93" spans="2:7" ht="14.45" customHeight="1">
      <c r="B93" s="491"/>
      <c r="C93" s="491"/>
      <c r="D93" s="491"/>
      <c r="E93" s="491"/>
      <c r="F93" s="491"/>
      <c r="G93" s="491"/>
    </row>
    <row r="94" spans="2:7" ht="14.45" customHeight="1">
      <c r="B94" s="491"/>
      <c r="C94" s="491"/>
      <c r="D94" s="491"/>
      <c r="E94" s="491"/>
      <c r="F94" s="491"/>
      <c r="G94" s="491"/>
    </row>
    <row r="95" spans="2:7" ht="14.45" customHeight="1">
      <c r="B95" s="491"/>
      <c r="C95" s="491"/>
      <c r="D95" s="491"/>
      <c r="E95" s="491"/>
      <c r="F95" s="491"/>
      <c r="G95" s="491"/>
    </row>
    <row r="96" spans="2:7" ht="14.45" customHeight="1">
      <c r="B96" s="491"/>
      <c r="C96" s="491"/>
      <c r="D96" s="491"/>
      <c r="E96" s="491"/>
      <c r="F96" s="491"/>
      <c r="G96" s="491"/>
    </row>
    <row r="97" spans="2:7" ht="14.45" customHeight="1">
      <c r="B97" s="491"/>
      <c r="C97" s="491"/>
      <c r="D97" s="491"/>
      <c r="E97" s="491"/>
      <c r="F97" s="491"/>
      <c r="G97" s="491"/>
    </row>
    <row r="98" spans="2:7" ht="14.45" customHeight="1">
      <c r="B98" s="491"/>
      <c r="C98" s="491"/>
      <c r="D98" s="491"/>
      <c r="E98" s="491"/>
      <c r="F98" s="491"/>
      <c r="G98" s="491"/>
    </row>
    <row r="99" spans="2:7" ht="14.45" customHeight="1">
      <c r="B99" s="491"/>
      <c r="C99" s="491"/>
      <c r="D99" s="491"/>
      <c r="E99" s="491"/>
      <c r="F99" s="491"/>
      <c r="G99" s="491"/>
    </row>
    <row r="100" spans="2:7" ht="14.45" customHeight="1">
      <c r="B100" s="491"/>
      <c r="C100" s="491"/>
      <c r="D100" s="491"/>
      <c r="E100" s="491"/>
      <c r="F100" s="491"/>
      <c r="G100" s="491"/>
    </row>
    <row r="101" spans="2:7" ht="14.45" customHeight="1">
      <c r="B101" s="491"/>
      <c r="C101" s="491"/>
      <c r="D101" s="491"/>
      <c r="E101" s="491"/>
      <c r="F101" s="491"/>
      <c r="G101" s="491"/>
    </row>
    <row r="102" spans="2:7" ht="14.45" customHeight="1">
      <c r="B102" s="491"/>
      <c r="C102" s="491"/>
      <c r="D102" s="491"/>
      <c r="E102" s="491"/>
      <c r="F102" s="491"/>
      <c r="G102" s="491"/>
    </row>
    <row r="103" spans="2:7" ht="14.45" customHeight="1">
      <c r="B103" s="491"/>
      <c r="C103" s="491"/>
      <c r="D103" s="491"/>
      <c r="E103" s="491"/>
      <c r="F103" s="491"/>
      <c r="G103" s="491"/>
    </row>
    <row r="104" spans="2:7" ht="14.45" customHeight="1">
      <c r="B104" s="491"/>
      <c r="C104" s="491"/>
      <c r="D104" s="491"/>
      <c r="E104" s="491"/>
      <c r="F104" s="491"/>
      <c r="G104" s="491"/>
    </row>
    <row r="105" spans="2:7" ht="14.45" customHeight="1">
      <c r="B105" s="491"/>
      <c r="C105" s="491"/>
      <c r="D105" s="491"/>
      <c r="E105" s="491"/>
      <c r="F105" s="491"/>
      <c r="G105" s="491"/>
    </row>
    <row r="106" spans="2:7" ht="14.45" customHeight="1">
      <c r="B106" s="491"/>
      <c r="C106" s="491"/>
      <c r="D106" s="491"/>
      <c r="E106" s="491"/>
      <c r="F106" s="491"/>
      <c r="G106" s="491"/>
    </row>
    <row r="107" spans="2:7" ht="14.45" customHeight="1">
      <c r="B107" s="491"/>
      <c r="C107" s="491"/>
      <c r="D107" s="491"/>
      <c r="E107" s="491"/>
      <c r="F107" s="491"/>
      <c r="G107" s="491"/>
    </row>
    <row r="108" spans="2:7" ht="14.45" customHeight="1">
      <c r="B108" s="491"/>
      <c r="C108" s="491"/>
      <c r="D108" s="491"/>
      <c r="E108" s="491"/>
      <c r="F108" s="491"/>
      <c r="G108" s="491"/>
    </row>
    <row r="109" spans="2:7" ht="14.45" customHeight="1">
      <c r="B109" s="491"/>
      <c r="C109" s="491"/>
      <c r="D109" s="491"/>
      <c r="E109" s="491"/>
      <c r="F109" s="491"/>
      <c r="G109" s="491"/>
    </row>
    <row r="110" spans="2:7" ht="14.45" customHeight="1">
      <c r="B110" s="491"/>
      <c r="C110" s="491"/>
      <c r="D110" s="491"/>
      <c r="E110" s="491"/>
      <c r="F110" s="491"/>
      <c r="G110" s="491"/>
    </row>
    <row r="111" spans="2:7" ht="14.45" customHeight="1">
      <c r="B111" s="491"/>
      <c r="C111" s="491"/>
      <c r="D111" s="491"/>
      <c r="E111" s="491"/>
      <c r="F111" s="491"/>
      <c r="G111" s="491"/>
    </row>
    <row r="112" spans="2:7" ht="14.45" customHeight="1">
      <c r="B112" s="491"/>
      <c r="C112" s="491"/>
      <c r="D112" s="491"/>
      <c r="E112" s="491"/>
      <c r="F112" s="491"/>
      <c r="G112" s="491"/>
    </row>
    <row r="113" spans="2:7" ht="14.45" customHeight="1">
      <c r="B113" s="491"/>
      <c r="C113" s="491"/>
      <c r="D113" s="491"/>
      <c r="E113" s="491"/>
      <c r="F113" s="491"/>
      <c r="G113" s="491"/>
    </row>
    <row r="114" spans="2:7" ht="14.45" customHeight="1">
      <c r="B114" s="491"/>
      <c r="C114" s="491"/>
      <c r="D114" s="491"/>
      <c r="E114" s="491"/>
      <c r="F114" s="491"/>
      <c r="G114" s="491"/>
    </row>
    <row r="115" spans="2:7" ht="14.45" customHeight="1">
      <c r="B115" s="491"/>
      <c r="C115" s="491"/>
      <c r="D115" s="491"/>
      <c r="E115" s="491"/>
      <c r="F115" s="491"/>
      <c r="G115" s="491"/>
    </row>
    <row r="116" spans="2:7" ht="14.45" customHeight="1">
      <c r="B116" s="491"/>
      <c r="C116" s="491"/>
      <c r="D116" s="491"/>
      <c r="E116" s="491"/>
      <c r="F116" s="491"/>
      <c r="G116" s="491"/>
    </row>
    <row r="117" spans="2:7" ht="14.45" customHeight="1">
      <c r="B117" s="491"/>
      <c r="C117" s="491"/>
      <c r="D117" s="491"/>
      <c r="E117" s="491"/>
      <c r="F117" s="491"/>
      <c r="G117" s="491"/>
    </row>
    <row r="118" spans="2:7" ht="14.45" customHeight="1">
      <c r="B118" s="491"/>
      <c r="C118" s="491"/>
      <c r="D118" s="491"/>
      <c r="E118" s="491"/>
      <c r="F118" s="491"/>
      <c r="G118" s="491"/>
    </row>
    <row r="119" spans="2:7" ht="14.45" customHeight="1">
      <c r="B119" s="491"/>
      <c r="C119" s="491"/>
      <c r="D119" s="491"/>
      <c r="E119" s="491"/>
      <c r="F119" s="491"/>
      <c r="G119" s="491"/>
    </row>
    <row r="120" spans="2:7" ht="14.45" customHeight="1">
      <c r="B120" s="491"/>
      <c r="C120" s="491"/>
      <c r="D120" s="491"/>
      <c r="E120" s="491"/>
      <c r="F120" s="491"/>
      <c r="G120" s="491"/>
    </row>
    <row r="121" spans="2:7" ht="14.45" customHeight="1">
      <c r="B121" s="491"/>
      <c r="C121" s="491"/>
      <c r="D121" s="491"/>
      <c r="E121" s="491"/>
      <c r="F121" s="491"/>
      <c r="G121" s="491"/>
    </row>
    <row r="122" spans="2:7" ht="14.45" customHeight="1">
      <c r="B122" s="491"/>
      <c r="C122" s="491"/>
      <c r="D122" s="491"/>
      <c r="E122" s="491"/>
      <c r="F122" s="491"/>
      <c r="G122" s="491"/>
    </row>
    <row r="123" spans="2:7" ht="14.45" customHeight="1">
      <c r="B123" s="491"/>
      <c r="C123" s="491"/>
      <c r="D123" s="491"/>
      <c r="E123" s="491"/>
      <c r="F123" s="491"/>
      <c r="G123" s="491"/>
    </row>
    <row r="124" spans="2:7" ht="14.45" customHeight="1">
      <c r="B124" s="491"/>
      <c r="C124" s="491"/>
      <c r="D124" s="491"/>
      <c r="E124" s="491"/>
      <c r="F124" s="491"/>
      <c r="G124" s="491"/>
    </row>
    <row r="125" spans="2:7" ht="14.45" customHeight="1">
      <c r="B125" s="491"/>
      <c r="C125" s="491"/>
      <c r="D125" s="491"/>
      <c r="E125" s="491"/>
      <c r="F125" s="491"/>
      <c r="G125" s="491"/>
    </row>
    <row r="126" spans="2:7" ht="14.45" customHeight="1">
      <c r="B126" s="491"/>
      <c r="C126" s="491"/>
      <c r="D126" s="491"/>
      <c r="E126" s="491"/>
      <c r="F126" s="491"/>
      <c r="G126" s="491"/>
    </row>
    <row r="127" spans="2:7" ht="14.45" customHeight="1">
      <c r="B127" s="491"/>
      <c r="C127" s="491"/>
      <c r="D127" s="491"/>
      <c r="E127" s="491"/>
      <c r="F127" s="491"/>
      <c r="G127" s="491"/>
    </row>
    <row r="128" spans="2:7" ht="14.45" customHeight="1">
      <c r="B128" s="491"/>
      <c r="C128" s="491"/>
      <c r="D128" s="491"/>
      <c r="E128" s="491"/>
      <c r="F128" s="491"/>
      <c r="G128" s="491"/>
    </row>
    <row r="129" spans="2:7" ht="14.45" customHeight="1">
      <c r="B129" s="491"/>
      <c r="C129" s="491"/>
      <c r="D129" s="491"/>
      <c r="E129" s="491"/>
      <c r="F129" s="491"/>
      <c r="G129" s="491"/>
    </row>
    <row r="130" spans="2:7" ht="14.45" customHeight="1">
      <c r="B130" s="491"/>
      <c r="C130" s="491"/>
      <c r="D130" s="491"/>
      <c r="E130" s="491"/>
      <c r="F130" s="491"/>
      <c r="G130" s="491"/>
    </row>
    <row r="131" spans="2:7" ht="14.45" customHeight="1">
      <c r="B131" s="491"/>
      <c r="C131" s="491"/>
      <c r="D131" s="491"/>
      <c r="E131" s="491"/>
      <c r="F131" s="491"/>
      <c r="G131" s="491"/>
    </row>
    <row r="132" spans="2:7" ht="14.45" customHeight="1">
      <c r="B132" s="491"/>
      <c r="C132" s="491"/>
      <c r="D132" s="491"/>
      <c r="E132" s="491"/>
      <c r="F132" s="491"/>
      <c r="G132" s="491"/>
    </row>
    <row r="133" spans="2:7" ht="14.45" customHeight="1">
      <c r="B133" s="491"/>
      <c r="C133" s="491"/>
      <c r="D133" s="491"/>
      <c r="E133" s="491"/>
      <c r="F133" s="491"/>
      <c r="G133" s="491"/>
    </row>
    <row r="134" spans="2:7" ht="14.45" customHeight="1">
      <c r="B134" s="491"/>
      <c r="C134" s="491"/>
      <c r="D134" s="491"/>
      <c r="E134" s="491"/>
      <c r="F134" s="491"/>
      <c r="G134" s="491"/>
    </row>
    <row r="135" spans="2:7" ht="14.45" customHeight="1">
      <c r="B135" s="491"/>
      <c r="C135" s="491"/>
      <c r="D135" s="491"/>
      <c r="E135" s="491"/>
      <c r="F135" s="491"/>
      <c r="G135" s="491"/>
    </row>
    <row r="136" spans="2:7" ht="14.45" customHeight="1">
      <c r="B136" s="491"/>
      <c r="C136" s="491"/>
      <c r="D136" s="491"/>
      <c r="E136" s="491"/>
      <c r="F136" s="491"/>
      <c r="G136" s="491"/>
    </row>
    <row r="137" spans="2:7" ht="14.45" customHeight="1">
      <c r="B137" s="491"/>
      <c r="C137" s="491"/>
      <c r="D137" s="491"/>
      <c r="E137" s="491"/>
      <c r="F137" s="491"/>
      <c r="G137" s="491"/>
    </row>
    <row r="138" spans="2:7" ht="14.45" customHeight="1">
      <c r="B138" s="491"/>
      <c r="C138" s="491"/>
      <c r="D138" s="491"/>
      <c r="E138" s="491"/>
      <c r="F138" s="491"/>
      <c r="G138" s="491"/>
    </row>
    <row r="139" spans="2:7" ht="14.45" customHeight="1">
      <c r="B139" s="491"/>
      <c r="C139" s="491"/>
      <c r="D139" s="491"/>
      <c r="E139" s="491"/>
      <c r="F139" s="491"/>
      <c r="G139" s="491"/>
    </row>
    <row r="140" spans="2:7" ht="14.45" customHeight="1">
      <c r="B140" s="491"/>
      <c r="C140" s="491"/>
      <c r="D140" s="491"/>
      <c r="E140" s="491"/>
      <c r="F140" s="491"/>
      <c r="G140" s="491"/>
    </row>
    <row r="141" spans="2:7" ht="14.45" customHeight="1">
      <c r="B141" s="491"/>
      <c r="C141" s="491"/>
      <c r="D141" s="491"/>
      <c r="E141" s="491"/>
      <c r="F141" s="491"/>
      <c r="G141" s="491"/>
    </row>
    <row r="142" spans="2:7" ht="14.45" customHeight="1">
      <c r="B142" s="491"/>
      <c r="C142" s="491"/>
      <c r="D142" s="491"/>
      <c r="E142" s="491"/>
      <c r="F142" s="491"/>
      <c r="G142" s="491"/>
    </row>
    <row r="143" spans="2:7" ht="14.45" customHeight="1">
      <c r="B143" s="491"/>
      <c r="C143" s="491"/>
      <c r="D143" s="491"/>
      <c r="E143" s="491"/>
      <c r="F143" s="491"/>
      <c r="G143" s="491"/>
    </row>
    <row r="144" spans="2:7" ht="14.45" customHeight="1">
      <c r="B144" s="491"/>
      <c r="C144" s="491"/>
      <c r="D144" s="491"/>
      <c r="E144" s="491"/>
      <c r="F144" s="491"/>
      <c r="G144" s="491"/>
    </row>
    <row r="145" spans="2:7" ht="14.45" customHeight="1">
      <c r="B145" s="491"/>
      <c r="C145" s="491"/>
      <c r="D145" s="491"/>
      <c r="E145" s="491"/>
      <c r="F145" s="491"/>
      <c r="G145" s="491"/>
    </row>
    <row r="146" spans="2:7" ht="14.45" customHeight="1">
      <c r="B146" s="491"/>
      <c r="C146" s="491"/>
      <c r="D146" s="491"/>
      <c r="E146" s="491"/>
      <c r="F146" s="491"/>
      <c r="G146" s="491"/>
    </row>
    <row r="147" spans="2:7" ht="14.45" customHeight="1">
      <c r="B147" s="491"/>
      <c r="C147" s="491"/>
      <c r="D147" s="491"/>
      <c r="E147" s="491"/>
      <c r="F147" s="491"/>
      <c r="G147" s="491"/>
    </row>
    <row r="148" spans="2:7" ht="14.45" customHeight="1">
      <c r="B148" s="491"/>
      <c r="C148" s="491"/>
      <c r="D148" s="491"/>
      <c r="E148" s="491"/>
      <c r="F148" s="491"/>
      <c r="G148" s="491"/>
    </row>
    <row r="149" spans="2:7" ht="14.45" customHeight="1">
      <c r="B149" s="491"/>
      <c r="C149" s="491"/>
      <c r="D149" s="491"/>
      <c r="E149" s="491"/>
      <c r="F149" s="491"/>
      <c r="G149" s="491"/>
    </row>
    <row r="150" spans="2:7" ht="14.45" customHeight="1">
      <c r="B150" s="491"/>
      <c r="C150" s="491"/>
      <c r="D150" s="491"/>
      <c r="E150" s="491"/>
      <c r="F150" s="491"/>
      <c r="G150" s="491"/>
    </row>
    <row r="151" spans="2:7" ht="14.45" customHeight="1">
      <c r="B151" s="491"/>
      <c r="C151" s="491"/>
      <c r="D151" s="491"/>
      <c r="E151" s="491"/>
      <c r="F151" s="491"/>
      <c r="G151" s="491"/>
    </row>
    <row r="152" spans="2:7" ht="14.45" customHeight="1">
      <c r="B152" s="491"/>
      <c r="C152" s="491"/>
      <c r="D152" s="491"/>
      <c r="E152" s="491"/>
      <c r="F152" s="491"/>
      <c r="G152" s="491"/>
    </row>
    <row r="153" spans="2:7" ht="14.45" customHeight="1">
      <c r="B153" s="491"/>
      <c r="C153" s="491"/>
      <c r="D153" s="491"/>
      <c r="E153" s="491"/>
      <c r="F153" s="491"/>
      <c r="G153" s="491"/>
    </row>
    <row r="154" spans="2:7" ht="14.45" customHeight="1">
      <c r="B154" s="491"/>
      <c r="C154" s="491"/>
      <c r="D154" s="491"/>
      <c r="E154" s="491"/>
      <c r="F154" s="491"/>
      <c r="G154" s="491"/>
    </row>
    <row r="155" spans="2:7" ht="14.45" customHeight="1">
      <c r="B155" s="491"/>
      <c r="C155" s="491"/>
      <c r="D155" s="491"/>
      <c r="E155" s="491"/>
      <c r="F155" s="491"/>
      <c r="G155" s="491"/>
    </row>
    <row r="156" spans="2:7" ht="14.45" customHeight="1">
      <c r="B156" s="491"/>
      <c r="C156" s="491"/>
      <c r="D156" s="491"/>
      <c r="E156" s="491"/>
      <c r="F156" s="491"/>
      <c r="G156" s="491"/>
    </row>
    <row r="157" spans="2:7" ht="14.45" customHeight="1">
      <c r="B157" s="491"/>
      <c r="C157" s="491"/>
      <c r="D157" s="491"/>
      <c r="E157" s="491"/>
      <c r="F157" s="491"/>
      <c r="G157" s="491"/>
    </row>
    <row r="158" spans="2:7" ht="14.45" customHeight="1">
      <c r="B158" s="491"/>
      <c r="C158" s="491"/>
      <c r="D158" s="491"/>
      <c r="E158" s="491"/>
      <c r="F158" s="491"/>
      <c r="G158" s="491"/>
    </row>
    <row r="159" spans="2:7" ht="14.45" customHeight="1">
      <c r="B159" s="491"/>
      <c r="C159" s="491"/>
      <c r="D159" s="491"/>
      <c r="E159" s="491"/>
      <c r="F159" s="491"/>
      <c r="G159" s="491"/>
    </row>
    <row r="160" spans="2:7" ht="14.45" customHeight="1">
      <c r="B160" s="491"/>
      <c r="C160" s="491"/>
      <c r="D160" s="491"/>
      <c r="E160" s="491"/>
      <c r="F160" s="491"/>
      <c r="G160" s="491"/>
    </row>
    <row r="161" spans="2:7" ht="14.45" customHeight="1">
      <c r="B161" s="491"/>
      <c r="C161" s="491"/>
      <c r="D161" s="491"/>
      <c r="E161" s="491"/>
      <c r="F161" s="491"/>
      <c r="G161" s="491"/>
    </row>
    <row r="162" spans="2:7" ht="14.45" customHeight="1">
      <c r="B162" s="491"/>
      <c r="C162" s="491"/>
      <c r="D162" s="491"/>
      <c r="E162" s="491"/>
      <c r="F162" s="491"/>
      <c r="G162" s="491"/>
    </row>
    <row r="163" spans="2:7" ht="14.45" customHeight="1">
      <c r="B163" s="491"/>
      <c r="C163" s="491"/>
      <c r="D163" s="491"/>
      <c r="E163" s="491"/>
      <c r="F163" s="491"/>
      <c r="G163" s="491"/>
    </row>
    <row r="164" spans="2:7" ht="14.45" customHeight="1">
      <c r="B164" s="491"/>
      <c r="C164" s="491"/>
      <c r="D164" s="491"/>
      <c r="E164" s="491"/>
      <c r="F164" s="491"/>
      <c r="G164" s="491"/>
    </row>
    <row r="165" spans="2:7" ht="14.45" customHeight="1">
      <c r="B165" s="491"/>
      <c r="C165" s="491"/>
      <c r="D165" s="491"/>
      <c r="E165" s="491"/>
      <c r="F165" s="491"/>
      <c r="G165" s="491"/>
    </row>
    <row r="166" spans="2:7" ht="14.45" customHeight="1">
      <c r="B166" s="491"/>
      <c r="C166" s="491"/>
      <c r="D166" s="491"/>
      <c r="E166" s="491"/>
      <c r="F166" s="491"/>
      <c r="G166" s="491"/>
    </row>
    <row r="167" spans="2:7" ht="14.45" customHeight="1">
      <c r="B167" s="491"/>
      <c r="C167" s="491"/>
      <c r="D167" s="491"/>
      <c r="E167" s="491"/>
      <c r="F167" s="491"/>
      <c r="G167" s="491"/>
    </row>
    <row r="168" spans="2:7" ht="14.45" customHeight="1">
      <c r="B168" s="491"/>
      <c r="C168" s="491"/>
      <c r="D168" s="491"/>
      <c r="E168" s="491"/>
      <c r="F168" s="491"/>
      <c r="G168" s="491"/>
    </row>
    <row r="169" spans="2:7" ht="14.45" customHeight="1">
      <c r="B169" s="491"/>
      <c r="C169" s="491"/>
      <c r="D169" s="491"/>
      <c r="E169" s="491"/>
      <c r="F169" s="491"/>
      <c r="G169" s="491"/>
    </row>
    <row r="170" spans="2:7" ht="14.45" customHeight="1">
      <c r="B170" s="491"/>
      <c r="C170" s="491"/>
      <c r="D170" s="491"/>
      <c r="E170" s="491"/>
      <c r="F170" s="491"/>
      <c r="G170" s="491"/>
    </row>
    <row r="171" spans="2:7" ht="14.45" customHeight="1">
      <c r="B171" s="491"/>
      <c r="C171" s="491"/>
      <c r="D171" s="491"/>
      <c r="E171" s="491"/>
      <c r="F171" s="491"/>
      <c r="G171" s="491"/>
    </row>
    <row r="172" spans="2:7" ht="14.45" customHeight="1">
      <c r="B172" s="491"/>
      <c r="C172" s="491"/>
      <c r="D172" s="491"/>
      <c r="E172" s="491"/>
      <c r="F172" s="491"/>
      <c r="G172" s="491"/>
    </row>
    <row r="173" spans="2:7" ht="14.45" customHeight="1">
      <c r="B173" s="491"/>
      <c r="C173" s="491"/>
      <c r="D173" s="491"/>
      <c r="E173" s="491"/>
      <c r="F173" s="491"/>
      <c r="G173" s="491"/>
    </row>
    <row r="174" spans="2:7" ht="14.45" customHeight="1">
      <c r="B174" s="491"/>
      <c r="C174" s="491"/>
      <c r="D174" s="491"/>
      <c r="E174" s="491"/>
      <c r="F174" s="491"/>
      <c r="G174" s="491"/>
    </row>
    <row r="175" spans="2:7" ht="14.45" customHeight="1">
      <c r="B175" s="491"/>
      <c r="C175" s="491"/>
      <c r="D175" s="491"/>
      <c r="E175" s="491"/>
      <c r="F175" s="491"/>
      <c r="G175" s="491"/>
    </row>
    <row r="176" spans="2:7" ht="14.45" customHeight="1">
      <c r="B176" s="491"/>
      <c r="C176" s="491"/>
      <c r="D176" s="491"/>
      <c r="E176" s="491"/>
      <c r="F176" s="491"/>
      <c r="G176" s="491"/>
    </row>
    <row r="177" spans="2:7" ht="14.45" customHeight="1">
      <c r="B177" s="491"/>
      <c r="C177" s="491"/>
      <c r="D177" s="491"/>
      <c r="E177" s="491"/>
      <c r="F177" s="491"/>
      <c r="G177" s="491"/>
    </row>
    <row r="178" spans="2:7" ht="14.45" customHeight="1">
      <c r="B178" s="491"/>
      <c r="C178" s="491"/>
      <c r="D178" s="491"/>
      <c r="E178" s="491"/>
      <c r="F178" s="491"/>
      <c r="G178" s="491"/>
    </row>
    <row r="179" spans="2:7" ht="14.45" customHeight="1">
      <c r="B179" s="491"/>
      <c r="C179" s="491"/>
      <c r="D179" s="491"/>
      <c r="E179" s="491"/>
      <c r="F179" s="491"/>
      <c r="G179" s="491"/>
    </row>
    <row r="180" spans="2:7" ht="14.45" customHeight="1">
      <c r="B180" s="491"/>
      <c r="C180" s="491"/>
      <c r="D180" s="491"/>
      <c r="E180" s="491"/>
      <c r="F180" s="491"/>
      <c r="G180" s="491"/>
    </row>
    <row r="181" spans="2:7" ht="14.45" customHeight="1">
      <c r="B181" s="491"/>
      <c r="C181" s="491"/>
      <c r="D181" s="491"/>
      <c r="E181" s="491"/>
      <c r="F181" s="491"/>
      <c r="G181" s="491"/>
    </row>
    <row r="182" spans="2:7" ht="14.45" customHeight="1">
      <c r="B182" s="491"/>
      <c r="C182" s="491"/>
      <c r="D182" s="491"/>
      <c r="E182" s="491"/>
      <c r="F182" s="491"/>
      <c r="G182" s="491"/>
    </row>
    <row r="183" spans="2:7" ht="14.45" customHeight="1">
      <c r="B183" s="491"/>
      <c r="C183" s="491"/>
      <c r="D183" s="491"/>
      <c r="E183" s="491"/>
      <c r="F183" s="491"/>
      <c r="G183" s="491"/>
    </row>
    <row r="184" spans="2:7" ht="14.45" customHeight="1">
      <c r="B184" s="491"/>
      <c r="C184" s="491"/>
      <c r="D184" s="491"/>
      <c r="E184" s="491"/>
      <c r="F184" s="491"/>
      <c r="G184" s="491"/>
    </row>
    <row r="185" spans="2:7" ht="14.45" customHeight="1">
      <c r="B185" s="491"/>
      <c r="C185" s="491"/>
      <c r="D185" s="491"/>
      <c r="E185" s="491"/>
      <c r="F185" s="491"/>
      <c r="G185" s="491"/>
    </row>
    <row r="186" spans="2:7" ht="14.45" customHeight="1">
      <c r="B186" s="491"/>
      <c r="C186" s="491"/>
      <c r="D186" s="491"/>
      <c r="E186" s="491"/>
      <c r="F186" s="491"/>
      <c r="G186" s="491"/>
    </row>
    <row r="187" spans="2:7" ht="14.45" customHeight="1">
      <c r="B187" s="491"/>
      <c r="C187" s="491"/>
      <c r="D187" s="491"/>
      <c r="E187" s="491"/>
      <c r="F187" s="491"/>
      <c r="G187" s="491"/>
    </row>
    <row r="188" spans="2:7" ht="14.45" customHeight="1">
      <c r="B188" s="491"/>
      <c r="C188" s="491"/>
      <c r="D188" s="491"/>
      <c r="E188" s="491"/>
      <c r="F188" s="491"/>
      <c r="G188" s="491"/>
    </row>
    <row r="189" spans="2:7" ht="14.45" customHeight="1">
      <c r="B189" s="491"/>
      <c r="C189" s="491"/>
      <c r="D189" s="491"/>
      <c r="E189" s="491"/>
      <c r="F189" s="491"/>
      <c r="G189" s="491"/>
    </row>
    <row r="190" spans="2:7" ht="14.45" customHeight="1">
      <c r="B190" s="491"/>
      <c r="C190" s="491"/>
      <c r="D190" s="491"/>
      <c r="E190" s="491"/>
      <c r="F190" s="491"/>
      <c r="G190" s="491"/>
    </row>
    <row r="191" spans="2:7" ht="14.45" customHeight="1">
      <c r="B191" s="491"/>
      <c r="C191" s="491"/>
      <c r="D191" s="491"/>
      <c r="E191" s="491"/>
      <c r="F191" s="491"/>
      <c r="G191" s="491"/>
    </row>
    <row r="192" spans="2:7" ht="14.45" customHeight="1">
      <c r="B192" s="491"/>
      <c r="C192" s="491"/>
      <c r="D192" s="491"/>
      <c r="E192" s="491"/>
      <c r="F192" s="491"/>
      <c r="G192" s="491"/>
    </row>
    <row r="193" spans="2:7" ht="14.45" customHeight="1">
      <c r="B193" s="491"/>
      <c r="C193" s="491"/>
      <c r="D193" s="491"/>
      <c r="E193" s="491"/>
      <c r="F193" s="491"/>
      <c r="G193" s="491"/>
    </row>
    <row r="194" spans="2:7" ht="14.45" customHeight="1">
      <c r="B194" s="491"/>
      <c r="C194" s="491"/>
      <c r="D194" s="491"/>
      <c r="E194" s="491"/>
      <c r="F194" s="491"/>
      <c r="G194" s="491"/>
    </row>
    <row r="195" spans="2:7" ht="14.45" customHeight="1">
      <c r="B195" s="491"/>
      <c r="C195" s="491"/>
      <c r="D195" s="491"/>
      <c r="E195" s="491"/>
      <c r="F195" s="491"/>
      <c r="G195" s="491"/>
    </row>
    <row r="196" spans="2:7" ht="14.45" customHeight="1">
      <c r="B196" s="491"/>
      <c r="C196" s="491"/>
      <c r="D196" s="491"/>
      <c r="E196" s="491"/>
      <c r="F196" s="491"/>
      <c r="G196" s="491"/>
    </row>
    <row r="197" spans="2:7" ht="14.45" customHeight="1">
      <c r="B197" s="491"/>
      <c r="C197" s="491"/>
      <c r="D197" s="491"/>
      <c r="E197" s="491"/>
      <c r="F197" s="491"/>
      <c r="G197" s="491"/>
    </row>
    <row r="198" spans="2:7" ht="14.45" customHeight="1">
      <c r="B198" s="491"/>
      <c r="C198" s="491"/>
      <c r="D198" s="491"/>
      <c r="E198" s="491"/>
      <c r="F198" s="491"/>
      <c r="G198" s="491"/>
    </row>
    <row r="199" spans="2:7" ht="14.45" customHeight="1">
      <c r="B199" s="491"/>
      <c r="C199" s="491"/>
      <c r="D199" s="491"/>
      <c r="E199" s="491"/>
      <c r="F199" s="491"/>
      <c r="G199" s="491"/>
    </row>
    <row r="200" spans="2:7" ht="14.45" customHeight="1">
      <c r="B200" s="491"/>
      <c r="C200" s="491"/>
      <c r="D200" s="491"/>
      <c r="E200" s="491"/>
      <c r="F200" s="491"/>
      <c r="G200" s="491"/>
    </row>
    <row r="201" spans="2:7" ht="14.45" customHeight="1">
      <c r="B201" s="491"/>
      <c r="C201" s="491"/>
      <c r="D201" s="491"/>
      <c r="E201" s="491"/>
      <c r="F201" s="491"/>
      <c r="G201" s="491"/>
    </row>
    <row r="202" spans="2:7" ht="14.45" customHeight="1">
      <c r="B202" s="491"/>
      <c r="C202" s="491"/>
      <c r="D202" s="491"/>
      <c r="E202" s="491"/>
      <c r="F202" s="491"/>
      <c r="G202" s="491"/>
    </row>
    <row r="203" spans="2:7" ht="14.45" customHeight="1">
      <c r="B203" s="491"/>
      <c r="C203" s="491"/>
      <c r="D203" s="491"/>
      <c r="E203" s="491"/>
      <c r="F203" s="491"/>
      <c r="G203" s="491"/>
    </row>
    <row r="204" spans="2:7" ht="14.45" customHeight="1">
      <c r="B204" s="491"/>
      <c r="C204" s="491"/>
      <c r="D204" s="491"/>
      <c r="E204" s="491"/>
      <c r="F204" s="491"/>
      <c r="G204" s="491"/>
    </row>
    <row r="205" spans="2:7" ht="14.45" customHeight="1">
      <c r="B205" s="491"/>
      <c r="C205" s="491"/>
      <c r="D205" s="491"/>
      <c r="E205" s="491"/>
      <c r="F205" s="491"/>
      <c r="G205" s="491"/>
    </row>
    <row r="206" spans="2:7" ht="14.45" customHeight="1">
      <c r="B206" s="491"/>
      <c r="C206" s="491"/>
      <c r="D206" s="491"/>
      <c r="E206" s="491"/>
      <c r="F206" s="491"/>
      <c r="G206" s="491"/>
    </row>
    <row r="207" spans="2:7" ht="14.45" customHeight="1">
      <c r="B207" s="491"/>
      <c r="C207" s="491"/>
      <c r="D207" s="491"/>
      <c r="E207" s="491"/>
      <c r="F207" s="491"/>
      <c r="G207" s="491"/>
    </row>
    <row r="208" spans="2:7" ht="14.45" customHeight="1">
      <c r="B208" s="491"/>
      <c r="C208" s="491"/>
      <c r="D208" s="491"/>
      <c r="E208" s="491"/>
      <c r="F208" s="491"/>
      <c r="G208" s="491"/>
    </row>
    <row r="209" spans="2:7" ht="14.45" customHeight="1">
      <c r="B209" s="491"/>
      <c r="C209" s="491"/>
      <c r="D209" s="491"/>
      <c r="E209" s="491"/>
      <c r="F209" s="491"/>
      <c r="G209" s="491"/>
    </row>
    <row r="210" spans="2:7" ht="14.45" customHeight="1">
      <c r="B210" s="491"/>
      <c r="C210" s="491"/>
      <c r="D210" s="491"/>
      <c r="E210" s="491"/>
      <c r="F210" s="491"/>
      <c r="G210" s="491"/>
    </row>
    <row r="211" spans="2:7" ht="14.45" customHeight="1">
      <c r="B211" s="491"/>
      <c r="C211" s="491"/>
      <c r="D211" s="491"/>
      <c r="E211" s="491"/>
      <c r="F211" s="491"/>
      <c r="G211" s="491"/>
    </row>
    <row r="212" spans="2:7" ht="14.45" customHeight="1">
      <c r="B212" s="491"/>
      <c r="C212" s="491"/>
      <c r="D212" s="491"/>
      <c r="E212" s="491"/>
      <c r="F212" s="491"/>
      <c r="G212" s="491"/>
    </row>
    <row r="213" spans="2:7" ht="14.45" customHeight="1">
      <c r="B213" s="491"/>
      <c r="C213" s="491"/>
      <c r="D213" s="491"/>
      <c r="E213" s="491"/>
      <c r="F213" s="491"/>
      <c r="G213" s="491"/>
    </row>
    <row r="214" spans="2:7" ht="14.45" customHeight="1">
      <c r="B214" s="491"/>
      <c r="C214" s="491"/>
      <c r="D214" s="491"/>
      <c r="E214" s="491"/>
      <c r="F214" s="491"/>
      <c r="G214" s="491"/>
    </row>
    <row r="215" spans="2:7" ht="14.45" customHeight="1">
      <c r="B215" s="491"/>
      <c r="C215" s="491"/>
      <c r="D215" s="491"/>
      <c r="E215" s="491"/>
      <c r="F215" s="491"/>
      <c r="G215" s="491"/>
    </row>
    <row r="216" spans="2:7" ht="14.45" customHeight="1">
      <c r="B216" s="491"/>
      <c r="C216" s="491"/>
      <c r="D216" s="491"/>
      <c r="E216" s="491"/>
      <c r="F216" s="491"/>
      <c r="G216" s="491"/>
    </row>
    <row r="217" spans="2:7" ht="14.45" customHeight="1">
      <c r="B217" s="491"/>
      <c r="C217" s="491"/>
      <c r="D217" s="491"/>
      <c r="E217" s="491"/>
      <c r="F217" s="491"/>
      <c r="G217" s="491"/>
    </row>
    <row r="218" spans="2:7" ht="14.45" customHeight="1">
      <c r="B218" s="491"/>
      <c r="C218" s="491"/>
      <c r="D218" s="491"/>
      <c r="E218" s="491"/>
      <c r="F218" s="491"/>
      <c r="G218" s="491"/>
    </row>
    <row r="219" spans="2:7" ht="14.45" customHeight="1">
      <c r="B219" s="491"/>
      <c r="C219" s="491"/>
      <c r="D219" s="491"/>
      <c r="E219" s="491"/>
      <c r="F219" s="491"/>
      <c r="G219" s="491"/>
    </row>
    <row r="220" spans="2:7" ht="14.45" customHeight="1">
      <c r="B220" s="491"/>
      <c r="C220" s="491"/>
      <c r="D220" s="491"/>
      <c r="E220" s="491"/>
      <c r="F220" s="491"/>
      <c r="G220" s="491"/>
    </row>
    <row r="221" spans="2:7" ht="14.45" customHeight="1">
      <c r="B221" s="491"/>
      <c r="C221" s="491"/>
      <c r="D221" s="491"/>
      <c r="E221" s="491"/>
      <c r="F221" s="491"/>
      <c r="G221" s="491"/>
    </row>
    <row r="222" spans="2:7" ht="14.45" customHeight="1">
      <c r="B222" s="491"/>
      <c r="C222" s="491"/>
      <c r="D222" s="491"/>
      <c r="E222" s="491"/>
      <c r="F222" s="491"/>
      <c r="G222" s="491"/>
    </row>
    <row r="223" spans="2:7" ht="14.45" customHeight="1">
      <c r="B223" s="491"/>
      <c r="C223" s="491"/>
      <c r="D223" s="491"/>
      <c r="E223" s="491"/>
      <c r="F223" s="491"/>
      <c r="G223" s="491"/>
    </row>
    <row r="224" spans="2:7" ht="14.45" customHeight="1">
      <c r="B224" s="491"/>
      <c r="C224" s="491"/>
      <c r="D224" s="491"/>
      <c r="E224" s="491"/>
      <c r="F224" s="491"/>
      <c r="G224" s="491"/>
    </row>
    <row r="225" spans="2:7" ht="14.45" customHeight="1">
      <c r="B225" s="491"/>
      <c r="C225" s="491"/>
      <c r="D225" s="491"/>
      <c r="E225" s="491"/>
      <c r="F225" s="491"/>
      <c r="G225" s="491"/>
    </row>
    <row r="226" spans="2:7" ht="14.45" customHeight="1">
      <c r="B226" s="491"/>
      <c r="C226" s="491"/>
      <c r="D226" s="491"/>
      <c r="E226" s="491"/>
      <c r="F226" s="491"/>
      <c r="G226" s="491"/>
    </row>
    <row r="227" spans="2:7" ht="14.45" customHeight="1">
      <c r="B227" s="491"/>
      <c r="C227" s="491"/>
      <c r="D227" s="491"/>
      <c r="E227" s="491"/>
      <c r="F227" s="491"/>
      <c r="G227" s="491"/>
    </row>
    <row r="228" spans="2:7" ht="14.45" customHeight="1">
      <c r="B228" s="491"/>
      <c r="C228" s="491"/>
      <c r="D228" s="491"/>
      <c r="E228" s="491"/>
      <c r="F228" s="491"/>
      <c r="G228" s="491"/>
    </row>
    <row r="229" spans="2:7" ht="14.45" customHeight="1">
      <c r="B229" s="491"/>
      <c r="C229" s="491"/>
      <c r="D229" s="491"/>
      <c r="E229" s="491"/>
      <c r="F229" s="491"/>
      <c r="G229" s="491"/>
    </row>
    <row r="230" spans="2:7" ht="14.45" customHeight="1">
      <c r="B230" s="491"/>
      <c r="C230" s="491"/>
      <c r="D230" s="491"/>
      <c r="E230" s="491"/>
      <c r="F230" s="491"/>
      <c r="G230" s="491"/>
    </row>
    <row r="231" spans="2:7" ht="14.45" customHeight="1">
      <c r="B231" s="491"/>
      <c r="C231" s="491"/>
      <c r="D231" s="491"/>
      <c r="E231" s="491"/>
      <c r="F231" s="491"/>
      <c r="G231" s="491"/>
    </row>
    <row r="232" spans="2:7" ht="14.45" customHeight="1">
      <c r="B232" s="491"/>
      <c r="C232" s="491"/>
      <c r="D232" s="491"/>
      <c r="E232" s="491"/>
      <c r="F232" s="491"/>
      <c r="G232" s="491"/>
    </row>
    <row r="233" spans="2:7" ht="14.45" customHeight="1">
      <c r="B233" s="491"/>
      <c r="C233" s="491"/>
      <c r="D233" s="491"/>
      <c r="E233" s="491"/>
      <c r="F233" s="491"/>
      <c r="G233" s="491"/>
    </row>
    <row r="234" spans="2:7" ht="14.45" customHeight="1">
      <c r="B234" s="491"/>
      <c r="C234" s="491"/>
      <c r="D234" s="491"/>
      <c r="E234" s="491"/>
      <c r="F234" s="491"/>
      <c r="G234" s="491"/>
    </row>
    <row r="235" spans="2:7" ht="14.45" customHeight="1">
      <c r="B235" s="491"/>
      <c r="C235" s="491"/>
      <c r="D235" s="491"/>
      <c r="E235" s="491"/>
      <c r="F235" s="491"/>
      <c r="G235" s="491"/>
    </row>
    <row r="236" spans="2:7" ht="14.45" customHeight="1">
      <c r="B236" s="491"/>
      <c r="C236" s="491"/>
      <c r="D236" s="491"/>
      <c r="E236" s="491"/>
      <c r="F236" s="491"/>
      <c r="G236" s="491"/>
    </row>
    <row r="237" spans="2:7" ht="14.45" customHeight="1">
      <c r="B237" s="491"/>
      <c r="C237" s="491"/>
      <c r="D237" s="491"/>
      <c r="E237" s="491"/>
      <c r="F237" s="491"/>
      <c r="G237" s="491"/>
    </row>
    <row r="238" spans="2:7" ht="14.45" customHeight="1">
      <c r="B238" s="491"/>
      <c r="C238" s="491"/>
      <c r="D238" s="491"/>
      <c r="E238" s="491"/>
      <c r="F238" s="491"/>
      <c r="G238" s="491"/>
    </row>
    <row r="239" spans="2:7" ht="14.45" customHeight="1">
      <c r="B239" s="491"/>
      <c r="C239" s="491"/>
      <c r="D239" s="491"/>
      <c r="E239" s="491"/>
      <c r="F239" s="491"/>
      <c r="G239" s="491"/>
    </row>
    <row r="240" spans="2:7" ht="14.45" customHeight="1">
      <c r="B240" s="491"/>
      <c r="C240" s="491"/>
      <c r="D240" s="491"/>
      <c r="E240" s="491"/>
      <c r="F240" s="491"/>
      <c r="G240" s="491"/>
    </row>
    <row r="241" spans="2:7" ht="14.45" customHeight="1">
      <c r="B241" s="491"/>
      <c r="C241" s="491"/>
      <c r="D241" s="491"/>
      <c r="E241" s="491"/>
      <c r="F241" s="491"/>
      <c r="G241" s="491"/>
    </row>
    <row r="242" spans="2:7" ht="14.45" customHeight="1">
      <c r="B242" s="491"/>
      <c r="C242" s="491"/>
      <c r="D242" s="491"/>
      <c r="E242" s="491"/>
      <c r="F242" s="491"/>
      <c r="G242" s="491"/>
    </row>
    <row r="243" spans="2:7" ht="14.45" customHeight="1">
      <c r="B243" s="491"/>
      <c r="C243" s="491"/>
      <c r="D243" s="491"/>
      <c r="E243" s="491"/>
      <c r="F243" s="491"/>
      <c r="G243" s="491"/>
    </row>
    <row r="244" spans="2:7" ht="14.45" customHeight="1">
      <c r="B244" s="491"/>
      <c r="C244" s="491"/>
      <c r="D244" s="491"/>
      <c r="E244" s="491"/>
      <c r="F244" s="491"/>
      <c r="G244" s="491"/>
    </row>
    <row r="245" spans="2:7" ht="14.45" customHeight="1">
      <c r="B245" s="491"/>
      <c r="C245" s="491"/>
      <c r="D245" s="491"/>
      <c r="E245" s="491"/>
      <c r="F245" s="491"/>
      <c r="G245" s="491"/>
    </row>
    <row r="246" spans="2:7" ht="14.45" customHeight="1">
      <c r="B246" s="491"/>
      <c r="C246" s="491"/>
      <c r="D246" s="491"/>
      <c r="E246" s="491"/>
      <c r="F246" s="491"/>
      <c r="G246" s="491"/>
    </row>
    <row r="247" spans="2:7" ht="14.45" customHeight="1">
      <c r="B247" s="491"/>
      <c r="C247" s="491"/>
      <c r="D247" s="491"/>
      <c r="E247" s="491"/>
      <c r="F247" s="491"/>
      <c r="G247" s="491"/>
    </row>
    <row r="248" spans="2:7" ht="14.45" customHeight="1">
      <c r="B248" s="491"/>
      <c r="C248" s="491"/>
      <c r="D248" s="491"/>
      <c r="E248" s="491"/>
      <c r="F248" s="491"/>
      <c r="G248" s="491"/>
    </row>
    <row r="249" spans="2:7" ht="14.45" customHeight="1">
      <c r="B249" s="491"/>
      <c r="C249" s="491"/>
      <c r="D249" s="491"/>
      <c r="E249" s="491"/>
      <c r="F249" s="491"/>
      <c r="G249" s="491"/>
    </row>
    <row r="250" spans="2:7" ht="14.45" customHeight="1">
      <c r="B250" s="491"/>
      <c r="C250" s="491"/>
      <c r="D250" s="491"/>
      <c r="E250" s="491"/>
      <c r="F250" s="491"/>
      <c r="G250" s="491"/>
    </row>
    <row r="251" spans="2:7" ht="14.45" customHeight="1">
      <c r="B251" s="491"/>
      <c r="C251" s="491"/>
      <c r="D251" s="491"/>
      <c r="E251" s="491"/>
      <c r="F251" s="491"/>
      <c r="G251" s="491"/>
    </row>
    <row r="252" spans="2:7" ht="14.45" customHeight="1">
      <c r="B252" s="491"/>
      <c r="C252" s="491"/>
      <c r="D252" s="491"/>
      <c r="E252" s="491"/>
      <c r="F252" s="491"/>
      <c r="G252" s="491"/>
    </row>
    <row r="253" spans="2:7" ht="14.45" customHeight="1">
      <c r="B253" s="491"/>
      <c r="C253" s="491"/>
      <c r="D253" s="491"/>
      <c r="E253" s="491"/>
      <c r="F253" s="491"/>
      <c r="G253" s="491"/>
    </row>
    <row r="254" spans="2:7" ht="14.45" customHeight="1">
      <c r="B254" s="491"/>
      <c r="C254" s="491"/>
      <c r="D254" s="491"/>
      <c r="E254" s="491"/>
      <c r="F254" s="491"/>
      <c r="G254" s="491"/>
    </row>
    <row r="255" spans="2:7" ht="14.45" customHeight="1">
      <c r="B255" s="491"/>
      <c r="C255" s="491"/>
      <c r="D255" s="491"/>
      <c r="E255" s="491"/>
      <c r="F255" s="491"/>
      <c r="G255" s="491"/>
    </row>
    <row r="256" spans="2:7" ht="14.45" customHeight="1">
      <c r="B256" s="491"/>
      <c r="C256" s="491"/>
      <c r="D256" s="491"/>
      <c r="E256" s="491"/>
      <c r="F256" s="491"/>
      <c r="G256" s="491"/>
    </row>
    <row r="257" spans="2:7" ht="14.45" customHeight="1">
      <c r="B257" s="491"/>
      <c r="C257" s="491"/>
      <c r="D257" s="491"/>
      <c r="E257" s="491"/>
      <c r="F257" s="491"/>
      <c r="G257" s="491"/>
    </row>
    <row r="258" spans="2:7" ht="14.45" customHeight="1">
      <c r="B258" s="491"/>
      <c r="C258" s="491"/>
      <c r="D258" s="491"/>
      <c r="E258" s="491"/>
      <c r="F258" s="491"/>
      <c r="G258" s="491"/>
    </row>
    <row r="259" spans="2:7" ht="14.45" customHeight="1">
      <c r="B259" s="491"/>
      <c r="C259" s="491"/>
      <c r="D259" s="491"/>
      <c r="E259" s="491"/>
      <c r="F259" s="491"/>
      <c r="G259" s="491"/>
    </row>
    <row r="260" spans="2:7" ht="14.45" customHeight="1">
      <c r="B260" s="491"/>
      <c r="C260" s="491"/>
      <c r="D260" s="491"/>
      <c r="E260" s="491"/>
      <c r="F260" s="491"/>
      <c r="G260" s="491"/>
    </row>
    <row r="261" spans="2:7" ht="14.45" customHeight="1">
      <c r="B261" s="491"/>
      <c r="C261" s="491"/>
      <c r="D261" s="491"/>
      <c r="E261" s="491"/>
      <c r="F261" s="491"/>
      <c r="G261" s="491"/>
    </row>
    <row r="262" spans="2:7" ht="14.45" customHeight="1">
      <c r="B262" s="491"/>
      <c r="C262" s="491"/>
      <c r="D262" s="491"/>
      <c r="E262" s="491"/>
      <c r="F262" s="491"/>
      <c r="G262" s="491"/>
    </row>
    <row r="263" spans="2:7" ht="14.45" customHeight="1">
      <c r="B263" s="491"/>
      <c r="C263" s="491"/>
      <c r="D263" s="491"/>
      <c r="E263" s="491"/>
      <c r="F263" s="491"/>
      <c r="G263" s="491"/>
    </row>
    <row r="264" spans="2:7" ht="14.45" customHeight="1">
      <c r="B264" s="491"/>
      <c r="C264" s="491"/>
      <c r="D264" s="491"/>
      <c r="E264" s="491"/>
      <c r="F264" s="491"/>
      <c r="G264" s="491"/>
    </row>
    <row r="265" spans="2:7" ht="14.45" customHeight="1">
      <c r="B265" s="491"/>
      <c r="C265" s="491"/>
      <c r="D265" s="491"/>
      <c r="E265" s="491"/>
      <c r="F265" s="491"/>
      <c r="G265" s="491"/>
    </row>
    <row r="266" spans="2:7" ht="14.45" customHeight="1">
      <c r="B266" s="491"/>
      <c r="C266" s="491"/>
      <c r="D266" s="491"/>
      <c r="E266" s="491"/>
      <c r="F266" s="491"/>
      <c r="G266" s="491"/>
    </row>
    <row r="267" spans="2:7" ht="14.45" customHeight="1">
      <c r="B267" s="491"/>
      <c r="C267" s="491"/>
      <c r="D267" s="491"/>
      <c r="E267" s="491"/>
      <c r="F267" s="491"/>
      <c r="G267" s="491"/>
    </row>
    <row r="268" spans="2:7" ht="14.45" customHeight="1">
      <c r="B268" s="491"/>
      <c r="C268" s="491"/>
      <c r="D268" s="491"/>
      <c r="E268" s="491"/>
      <c r="F268" s="491"/>
      <c r="G268" s="491"/>
    </row>
    <row r="269" spans="2:7" ht="14.45" customHeight="1">
      <c r="B269" s="491"/>
      <c r="C269" s="491"/>
      <c r="D269" s="491"/>
      <c r="E269" s="491"/>
      <c r="F269" s="491"/>
      <c r="G269" s="491"/>
    </row>
    <row r="270" spans="2:7" ht="14.45" customHeight="1">
      <c r="B270" s="491"/>
      <c r="C270" s="491"/>
      <c r="D270" s="491"/>
      <c r="E270" s="491"/>
      <c r="F270" s="491"/>
      <c r="G270" s="491"/>
    </row>
    <row r="271" spans="2:7" ht="14.45" customHeight="1">
      <c r="B271" s="491"/>
      <c r="C271" s="491"/>
      <c r="D271" s="491"/>
      <c r="E271" s="491"/>
      <c r="F271" s="491"/>
      <c r="G271" s="491"/>
    </row>
    <row r="272" spans="2:7" ht="14.45" customHeight="1">
      <c r="B272" s="491"/>
      <c r="C272" s="491"/>
      <c r="D272" s="491"/>
      <c r="E272" s="491"/>
      <c r="F272" s="491"/>
      <c r="G272" s="491"/>
    </row>
    <row r="273" spans="2:7" ht="14.45" customHeight="1">
      <c r="B273" s="491"/>
      <c r="C273" s="491"/>
      <c r="D273" s="491"/>
      <c r="E273" s="491"/>
      <c r="F273" s="491"/>
      <c r="G273" s="491"/>
    </row>
    <row r="274" spans="2:7" ht="14.45" customHeight="1">
      <c r="B274" s="491"/>
      <c r="C274" s="491"/>
      <c r="D274" s="491"/>
      <c r="E274" s="491"/>
      <c r="F274" s="491"/>
      <c r="G274" s="491"/>
    </row>
    <row r="275" spans="2:7" ht="14.45" customHeight="1">
      <c r="B275" s="491"/>
      <c r="C275" s="491"/>
      <c r="D275" s="491"/>
      <c r="E275" s="491"/>
      <c r="F275" s="491"/>
      <c r="G275" s="491"/>
    </row>
    <row r="276" spans="2:7" ht="14.45" customHeight="1">
      <c r="B276" s="491"/>
      <c r="C276" s="491"/>
      <c r="D276" s="491"/>
      <c r="E276" s="491"/>
      <c r="F276" s="491"/>
      <c r="G276" s="491"/>
    </row>
    <row r="277" spans="2:7" ht="14.45" customHeight="1">
      <c r="B277" s="491"/>
      <c r="C277" s="491"/>
      <c r="D277" s="491"/>
      <c r="E277" s="491"/>
      <c r="F277" s="491"/>
      <c r="G277" s="491"/>
    </row>
    <row r="278" spans="2:7" ht="14.45" customHeight="1">
      <c r="B278" s="491"/>
      <c r="C278" s="491"/>
      <c r="D278" s="491"/>
      <c r="E278" s="491"/>
      <c r="F278" s="491"/>
      <c r="G278" s="491"/>
    </row>
    <row r="279" spans="2:7" ht="14.45" customHeight="1">
      <c r="B279" s="491"/>
      <c r="C279" s="491"/>
      <c r="D279" s="491"/>
      <c r="E279" s="491"/>
      <c r="F279" s="491"/>
      <c r="G279" s="491"/>
    </row>
    <row r="280" spans="2:7" ht="14.45" customHeight="1">
      <c r="B280" s="491"/>
      <c r="C280" s="491"/>
      <c r="D280" s="491"/>
      <c r="E280" s="491"/>
      <c r="F280" s="491"/>
      <c r="G280" s="491"/>
    </row>
    <row r="281" spans="2:7" ht="14.45" customHeight="1">
      <c r="B281" s="491"/>
      <c r="C281" s="491"/>
      <c r="D281" s="491"/>
      <c r="E281" s="491"/>
      <c r="F281" s="491"/>
      <c r="G281" s="491"/>
    </row>
    <row r="282" spans="2:7" ht="14.45" customHeight="1">
      <c r="B282" s="491"/>
      <c r="C282" s="491"/>
      <c r="D282" s="491"/>
      <c r="E282" s="491"/>
      <c r="F282" s="491"/>
      <c r="G282" s="491"/>
    </row>
    <row r="283" spans="2:7" ht="14.45" customHeight="1">
      <c r="B283" s="491"/>
      <c r="C283" s="491"/>
      <c r="D283" s="491"/>
      <c r="E283" s="491"/>
      <c r="F283" s="491"/>
      <c r="G283" s="491"/>
    </row>
    <row r="284" spans="2:7" ht="14.45" customHeight="1">
      <c r="B284" s="491"/>
      <c r="C284" s="491"/>
      <c r="D284" s="491"/>
      <c r="E284" s="491"/>
      <c r="F284" s="491"/>
      <c r="G284" s="491"/>
    </row>
    <row r="285" spans="2:7" ht="14.45" customHeight="1">
      <c r="B285" s="491"/>
      <c r="C285" s="491"/>
      <c r="D285" s="491"/>
      <c r="E285" s="491"/>
      <c r="F285" s="491"/>
      <c r="G285" s="491"/>
    </row>
    <row r="286" spans="2:7" ht="14.45" customHeight="1">
      <c r="B286" s="491"/>
      <c r="C286" s="491"/>
      <c r="D286" s="491"/>
      <c r="E286" s="491"/>
      <c r="F286" s="491"/>
      <c r="G286" s="491"/>
    </row>
    <row r="287" spans="2:7" ht="14.45" customHeight="1">
      <c r="B287" s="491"/>
      <c r="C287" s="491"/>
      <c r="D287" s="491"/>
      <c r="E287" s="491"/>
      <c r="F287" s="491"/>
      <c r="G287" s="491"/>
    </row>
    <row r="288" spans="2:7" ht="14.45" customHeight="1">
      <c r="B288" s="491"/>
      <c r="C288" s="491"/>
      <c r="D288" s="491"/>
      <c r="E288" s="491"/>
      <c r="F288" s="491"/>
      <c r="G288" s="491"/>
    </row>
    <row r="289" spans="2:7" ht="14.45" customHeight="1">
      <c r="B289" s="491"/>
      <c r="C289" s="491"/>
      <c r="D289" s="491"/>
      <c r="E289" s="491"/>
      <c r="F289" s="491"/>
      <c r="G289" s="491"/>
    </row>
    <row r="290" spans="2:7" ht="14.45" customHeight="1">
      <c r="B290" s="491"/>
      <c r="C290" s="491"/>
      <c r="D290" s="491"/>
      <c r="E290" s="491"/>
      <c r="F290" s="491"/>
      <c r="G290" s="491"/>
    </row>
    <row r="291" spans="2:7" ht="14.45" customHeight="1">
      <c r="B291" s="491"/>
      <c r="C291" s="491"/>
      <c r="D291" s="491"/>
      <c r="E291" s="491"/>
      <c r="F291" s="491"/>
      <c r="G291" s="491"/>
    </row>
    <row r="292" spans="2:7" ht="14.45" customHeight="1">
      <c r="B292" s="491"/>
      <c r="C292" s="491"/>
      <c r="D292" s="491"/>
      <c r="E292" s="491"/>
      <c r="F292" s="491"/>
      <c r="G292" s="491"/>
    </row>
    <row r="293" spans="2:7" ht="14.45" customHeight="1">
      <c r="B293" s="491"/>
      <c r="C293" s="491"/>
      <c r="D293" s="491"/>
      <c r="E293" s="491"/>
      <c r="F293" s="491"/>
      <c r="G293" s="491"/>
    </row>
    <row r="294" spans="2:7" ht="14.45" customHeight="1">
      <c r="B294" s="491"/>
      <c r="C294" s="491"/>
      <c r="D294" s="491"/>
      <c r="E294" s="491"/>
      <c r="F294" s="491"/>
      <c r="G294" s="491"/>
    </row>
    <row r="295" spans="2:7" ht="14.45" customHeight="1">
      <c r="B295" s="491"/>
      <c r="C295" s="491"/>
      <c r="D295" s="491"/>
      <c r="E295" s="491"/>
      <c r="F295" s="491"/>
      <c r="G295" s="491"/>
    </row>
    <row r="296" spans="2:7" ht="14.45" customHeight="1">
      <c r="B296" s="491"/>
      <c r="C296" s="491"/>
      <c r="D296" s="491"/>
      <c r="E296" s="491"/>
      <c r="F296" s="491"/>
      <c r="G296" s="491"/>
    </row>
    <row r="297" spans="2:7" ht="14.45" customHeight="1">
      <c r="B297" s="491"/>
      <c r="C297" s="491"/>
      <c r="D297" s="491"/>
      <c r="E297" s="491"/>
      <c r="F297" s="491"/>
      <c r="G297" s="491"/>
    </row>
    <row r="298" spans="2:7" ht="14.45" customHeight="1">
      <c r="B298" s="491"/>
      <c r="C298" s="491"/>
      <c r="D298" s="491"/>
      <c r="E298" s="491"/>
      <c r="F298" s="491"/>
      <c r="G298" s="491"/>
    </row>
    <row r="299" spans="2:7" ht="14.45" customHeight="1">
      <c r="B299" s="491"/>
      <c r="C299" s="491"/>
      <c r="D299" s="491"/>
      <c r="E299" s="491"/>
      <c r="F299" s="491"/>
      <c r="G299" s="491"/>
    </row>
    <row r="300" spans="2:7" ht="14.45" customHeight="1">
      <c r="B300" s="491"/>
      <c r="C300" s="491"/>
      <c r="D300" s="491"/>
      <c r="E300" s="491"/>
      <c r="F300" s="491"/>
      <c r="G300" s="491"/>
    </row>
    <row r="301" spans="2:7" ht="14.45" customHeight="1">
      <c r="B301" s="491"/>
      <c r="C301" s="491"/>
      <c r="D301" s="491"/>
      <c r="E301" s="491"/>
      <c r="F301" s="491"/>
      <c r="G301" s="491"/>
    </row>
    <row r="302" spans="2:7" ht="14.45" customHeight="1">
      <c r="B302" s="491"/>
      <c r="C302" s="491"/>
      <c r="D302" s="491"/>
      <c r="E302" s="491"/>
      <c r="F302" s="491"/>
      <c r="G302" s="491"/>
    </row>
    <row r="303" spans="2:7" ht="14.45" customHeight="1">
      <c r="B303" s="491"/>
      <c r="C303" s="491"/>
      <c r="D303" s="491"/>
      <c r="E303" s="491"/>
      <c r="F303" s="491"/>
      <c r="G303" s="491"/>
    </row>
    <row r="304" spans="2:7" ht="14.45" customHeight="1">
      <c r="B304" s="491"/>
      <c r="C304" s="491"/>
      <c r="D304" s="491"/>
      <c r="E304" s="491"/>
      <c r="F304" s="491"/>
      <c r="G304" s="491"/>
    </row>
    <row r="305" spans="2:7" ht="14.45" customHeight="1">
      <c r="B305" s="491"/>
      <c r="C305" s="491"/>
      <c r="D305" s="491"/>
      <c r="E305" s="491"/>
      <c r="F305" s="491"/>
      <c r="G305" s="491"/>
    </row>
    <row r="306" spans="2:7" ht="14.45" customHeight="1">
      <c r="B306" s="491"/>
      <c r="C306" s="491"/>
      <c r="D306" s="491"/>
      <c r="E306" s="491"/>
      <c r="F306" s="491"/>
      <c r="G306" s="491"/>
    </row>
    <row r="307" spans="2:7" ht="14.45" customHeight="1">
      <c r="B307" s="491"/>
      <c r="C307" s="491"/>
      <c r="D307" s="491"/>
      <c r="E307" s="491"/>
      <c r="F307" s="491"/>
      <c r="G307" s="491"/>
    </row>
    <row r="308" spans="2:7" ht="14.45" customHeight="1">
      <c r="B308" s="491"/>
      <c r="C308" s="491"/>
      <c r="D308" s="491"/>
      <c r="E308" s="491"/>
      <c r="F308" s="491"/>
      <c r="G308" s="491"/>
    </row>
    <row r="309" spans="2:7" ht="14.45" customHeight="1">
      <c r="B309" s="491"/>
      <c r="C309" s="491"/>
      <c r="D309" s="491"/>
      <c r="E309" s="491"/>
      <c r="F309" s="491"/>
      <c r="G309" s="491"/>
    </row>
    <row r="310" spans="2:7" ht="14.45" customHeight="1">
      <c r="B310" s="491"/>
      <c r="C310" s="491"/>
      <c r="D310" s="491"/>
      <c r="E310" s="491"/>
      <c r="F310" s="491"/>
      <c r="G310" s="491"/>
    </row>
    <row r="311" spans="2:7" ht="14.45" customHeight="1">
      <c r="B311" s="491"/>
      <c r="C311" s="491"/>
      <c r="D311" s="491"/>
      <c r="E311" s="491"/>
      <c r="F311" s="491"/>
      <c r="G311" s="491"/>
    </row>
    <row r="312" spans="2:7" ht="14.45" customHeight="1">
      <c r="B312" s="491"/>
      <c r="C312" s="491"/>
      <c r="D312" s="491"/>
      <c r="E312" s="491"/>
      <c r="F312" s="491"/>
      <c r="G312" s="491"/>
    </row>
    <row r="313" spans="2:7" ht="14.45" customHeight="1">
      <c r="B313" s="491"/>
      <c r="C313" s="491"/>
      <c r="D313" s="491"/>
      <c r="E313" s="491"/>
      <c r="F313" s="491"/>
      <c r="G313" s="491"/>
    </row>
    <row r="314" spans="2:7" ht="14.45" customHeight="1">
      <c r="B314" s="491"/>
      <c r="C314" s="491"/>
      <c r="D314" s="491"/>
      <c r="E314" s="491"/>
      <c r="F314" s="491"/>
      <c r="G314" s="491"/>
    </row>
    <row r="315" spans="2:7" ht="14.45" customHeight="1">
      <c r="B315" s="491"/>
      <c r="C315" s="491"/>
      <c r="D315" s="491"/>
      <c r="E315" s="491"/>
      <c r="F315" s="491"/>
      <c r="G315" s="491"/>
    </row>
  </sheetData>
  <mergeCells count="5">
    <mergeCell ref="H5:H16"/>
    <mergeCell ref="C6:D6"/>
    <mergeCell ref="C8:D8"/>
    <mergeCell ref="C13:D13"/>
    <mergeCell ref="C16:D16"/>
  </mergeCells>
  <printOptions horizontalCentered="1"/>
  <pageMargins left="0.39370078740157483" right="0.39370078740157483" top="0.39370078740157483" bottom="0.39370078740157483" header="0" footer="0"/>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46BF-6060-4CFC-85C8-144032CBFCF8}">
  <sheetPr codeName="Sheet4">
    <tabColor theme="0" tint="-0.499984740745262"/>
    <pageSetUpPr autoPageBreaks="0" fitToPage="1"/>
  </sheetPr>
  <dimension ref="B1:F325"/>
  <sheetViews>
    <sheetView zoomScale="90" zoomScaleNormal="90" zoomScaleSheetLayoutView="90" workbookViewId="0">
      <extLst>
        <ext xmlns:xlsdti="http://schemas.microsoft.com/office/spreadsheetml/2023/showDataTypeIcons" uri="{77bfe23e-c014-4d31-8a63-9c772dbf06b6}">
          <xlsdti:showDataTypeIcons visible="0"/>
        </ext>
      </extLst>
    </sheetView>
  </sheetViews>
  <sheetFormatPr defaultColWidth="8.6328125" defaultRowHeight="15"/>
  <cols>
    <col min="1" max="1" width="8.7265625" style="6" customWidth="1"/>
    <col min="2" max="2" width="1.7265625" style="151" customWidth="1"/>
    <col min="3" max="3" width="20.54296875" style="47" customWidth="1"/>
    <col min="4" max="4" width="1.54296875" style="47" customWidth="1"/>
    <col min="5" max="5" width="73.90625" style="48" customWidth="1"/>
    <col min="6" max="6" width="1.7265625" style="151" customWidth="1"/>
    <col min="7" max="14" width="8.6328125" style="6"/>
    <col min="15" max="15" width="1.08984375" style="6" customWidth="1"/>
    <col min="16" max="34" width="0" style="6" hidden="1" customWidth="1"/>
    <col min="35" max="16384" width="8.6328125" style="6"/>
  </cols>
  <sheetData>
    <row r="1" spans="2:6" ht="84.6" customHeight="1">
      <c r="C1" s="520"/>
      <c r="D1" s="520"/>
      <c r="E1" s="520"/>
      <c r="F1" s="520"/>
    </row>
    <row r="2" spans="2:6" ht="14.1" customHeight="1">
      <c r="C2" s="152"/>
      <c r="D2" s="152"/>
      <c r="E2" s="153"/>
    </row>
    <row r="3" spans="2:6" s="9" customFormat="1" ht="20.100000000000001" customHeight="1">
      <c r="B3" s="154"/>
      <c r="C3" s="521" t="s">
        <v>2</v>
      </c>
      <c r="D3" s="521"/>
      <c r="E3" s="521"/>
      <c r="F3" s="154"/>
    </row>
    <row r="4" spans="2:6" s="9" customFormat="1" ht="14.1" customHeight="1">
      <c r="B4" s="154"/>
      <c r="C4" s="155"/>
      <c r="D4" s="155"/>
      <c r="E4" s="155"/>
      <c r="F4" s="154"/>
    </row>
    <row r="5" spans="2:6" s="36" customFormat="1" ht="18" customHeight="1">
      <c r="B5" s="157"/>
      <c r="C5" s="158" t="s">
        <v>770</v>
      </c>
      <c r="D5" s="158"/>
      <c r="E5" s="158" t="s">
        <v>3</v>
      </c>
      <c r="F5" s="157"/>
    </row>
    <row r="6" spans="2:6" s="35" customFormat="1" ht="4.5" customHeight="1">
      <c r="B6" s="152"/>
      <c r="C6" s="156"/>
      <c r="D6" s="156"/>
      <c r="E6" s="159"/>
      <c r="F6" s="152"/>
    </row>
    <row r="7" spans="2:6" s="9" customFormat="1" ht="30">
      <c r="B7" s="154"/>
      <c r="C7" s="170" t="s">
        <v>16</v>
      </c>
      <c r="D7" s="171"/>
      <c r="E7" s="172" t="s">
        <v>712</v>
      </c>
      <c r="F7" s="154"/>
    </row>
    <row r="8" spans="2:6" s="37" customFormat="1">
      <c r="B8" s="163"/>
      <c r="C8" s="173" t="s">
        <v>17</v>
      </c>
      <c r="D8" s="174"/>
      <c r="E8" s="166" t="s">
        <v>695</v>
      </c>
      <c r="F8" s="163"/>
    </row>
    <row r="9" spans="2:6" s="37" customFormat="1">
      <c r="B9" s="163"/>
      <c r="C9" s="173" t="s">
        <v>18</v>
      </c>
      <c r="D9" s="174"/>
      <c r="E9" s="166" t="s">
        <v>696</v>
      </c>
      <c r="F9" s="163"/>
    </row>
    <row r="10" spans="2:6" s="37" customFormat="1">
      <c r="B10" s="163"/>
      <c r="C10" s="168" t="s">
        <v>697</v>
      </c>
      <c r="D10" s="169"/>
      <c r="E10" s="465" t="s">
        <v>698</v>
      </c>
      <c r="F10" s="163"/>
    </row>
    <row r="11" spans="2:6" s="9" customFormat="1" ht="49.5" customHeight="1">
      <c r="B11" s="154"/>
      <c r="C11" s="173" t="s">
        <v>12</v>
      </c>
      <c r="D11" s="174"/>
      <c r="E11" s="166" t="s">
        <v>778</v>
      </c>
      <c r="F11" s="154"/>
    </row>
    <row r="12" spans="2:6" s="37" customFormat="1" ht="30">
      <c r="B12" s="163"/>
      <c r="C12" s="173" t="s">
        <v>7</v>
      </c>
      <c r="D12" s="174"/>
      <c r="E12" s="166" t="s">
        <v>699</v>
      </c>
      <c r="F12" s="163"/>
    </row>
    <row r="13" spans="2:6" s="37" customFormat="1" ht="42" customHeight="1">
      <c r="B13" s="163"/>
      <c r="C13" s="173" t="s">
        <v>13</v>
      </c>
      <c r="D13" s="174"/>
      <c r="E13" s="166" t="s">
        <v>779</v>
      </c>
      <c r="F13" s="163"/>
    </row>
    <row r="14" spans="2:6" s="37" customFormat="1" ht="17.25" customHeight="1">
      <c r="B14" s="163"/>
      <c r="C14" s="173" t="s">
        <v>217</v>
      </c>
      <c r="D14" s="174"/>
      <c r="E14" s="166" t="s">
        <v>700</v>
      </c>
      <c r="F14" s="163"/>
    </row>
    <row r="15" spans="2:6" s="37" customFormat="1" ht="30">
      <c r="B15" s="163"/>
      <c r="C15" s="170" t="s">
        <v>15</v>
      </c>
      <c r="D15" s="171"/>
      <c r="E15" s="172" t="s">
        <v>710</v>
      </c>
      <c r="F15" s="163"/>
    </row>
    <row r="16" spans="2:6" s="37" customFormat="1">
      <c r="B16" s="163"/>
      <c r="C16" s="177" t="s">
        <v>682</v>
      </c>
      <c r="D16" s="178"/>
      <c r="E16" s="474" t="s">
        <v>711</v>
      </c>
      <c r="F16" s="163"/>
    </row>
    <row r="17" spans="2:6" s="37" customFormat="1" ht="30">
      <c r="B17" s="163"/>
      <c r="C17" s="173" t="s">
        <v>574</v>
      </c>
      <c r="D17" s="174"/>
      <c r="E17" s="166" t="s">
        <v>703</v>
      </c>
      <c r="F17" s="163"/>
    </row>
    <row r="18" spans="2:6" s="9" customFormat="1" ht="30">
      <c r="B18" s="154"/>
      <c r="C18" s="177" t="s">
        <v>683</v>
      </c>
      <c r="D18" s="178"/>
      <c r="E18" s="167" t="s">
        <v>711</v>
      </c>
      <c r="F18" s="154"/>
    </row>
    <row r="19" spans="2:6" s="37" customFormat="1">
      <c r="B19" s="163"/>
      <c r="C19" s="168" t="s">
        <v>552</v>
      </c>
      <c r="D19" s="175"/>
      <c r="E19" s="175" t="s">
        <v>705</v>
      </c>
      <c r="F19" s="163"/>
    </row>
    <row r="20" spans="2:6" s="37" customFormat="1" ht="46.5" customHeight="1">
      <c r="B20" s="163"/>
      <c r="C20" s="164" t="s">
        <v>4</v>
      </c>
      <c r="D20" s="165"/>
      <c r="E20" s="166" t="s">
        <v>706</v>
      </c>
      <c r="F20" s="163"/>
    </row>
    <row r="21" spans="2:6" s="37" customFormat="1" ht="17.25" customHeight="1">
      <c r="B21" s="163"/>
      <c r="C21" s="164" t="s">
        <v>701</v>
      </c>
      <c r="D21" s="165"/>
      <c r="E21" s="166" t="s">
        <v>702</v>
      </c>
      <c r="F21" s="163"/>
    </row>
    <row r="22" spans="2:6" s="37" customFormat="1" ht="75">
      <c r="B22" s="163"/>
      <c r="C22" s="177" t="s">
        <v>777</v>
      </c>
      <c r="D22" s="178"/>
      <c r="E22" s="166" t="s">
        <v>729</v>
      </c>
      <c r="F22" s="163"/>
    </row>
    <row r="23" spans="2:6" s="37" customFormat="1">
      <c r="B23" s="163"/>
      <c r="C23" s="160" t="s">
        <v>713</v>
      </c>
      <c r="D23" s="161"/>
      <c r="E23" s="162" t="s">
        <v>714</v>
      </c>
      <c r="F23" s="163"/>
    </row>
    <row r="24" spans="2:6" s="37" customFormat="1" ht="30">
      <c r="B24" s="163"/>
      <c r="C24" s="177" t="s">
        <v>684</v>
      </c>
      <c r="D24" s="178"/>
      <c r="E24" s="167" t="s">
        <v>715</v>
      </c>
      <c r="F24" s="163"/>
    </row>
    <row r="25" spans="2:6" s="37" customFormat="1">
      <c r="B25" s="163"/>
      <c r="C25" s="173" t="s">
        <v>685</v>
      </c>
      <c r="D25" s="174"/>
      <c r="E25" s="166" t="s">
        <v>716</v>
      </c>
      <c r="F25" s="163"/>
    </row>
    <row r="26" spans="2:6" s="37" customFormat="1" ht="30">
      <c r="B26" s="163"/>
      <c r="C26" s="173" t="s">
        <v>686</v>
      </c>
      <c r="D26" s="174"/>
      <c r="E26" s="166" t="s">
        <v>717</v>
      </c>
      <c r="F26" s="163"/>
    </row>
    <row r="27" spans="2:6" s="37" customFormat="1" ht="60">
      <c r="B27" s="163"/>
      <c r="C27" s="164" t="s">
        <v>687</v>
      </c>
      <c r="D27" s="165"/>
      <c r="E27" s="466" t="s">
        <v>718</v>
      </c>
      <c r="F27" s="163"/>
    </row>
    <row r="28" spans="2:6" s="37" customFormat="1" ht="30">
      <c r="B28" s="163"/>
      <c r="C28" s="173" t="s">
        <v>688</v>
      </c>
      <c r="D28" s="174"/>
      <c r="E28" s="466" t="s">
        <v>719</v>
      </c>
      <c r="F28" s="163"/>
    </row>
    <row r="29" spans="2:6" s="37" customFormat="1" ht="332.1" customHeight="1">
      <c r="B29" s="163"/>
      <c r="C29" s="423" t="s">
        <v>8</v>
      </c>
      <c r="D29" s="425"/>
      <c r="E29" s="418" t="s">
        <v>738</v>
      </c>
      <c r="F29" s="163"/>
    </row>
    <row r="30" spans="2:6" s="37" customFormat="1" ht="106.5" customHeight="1">
      <c r="B30" s="163"/>
      <c r="C30" s="423"/>
      <c r="D30" s="425"/>
      <c r="E30" s="418" t="s">
        <v>740</v>
      </c>
      <c r="F30" s="163"/>
    </row>
    <row r="31" spans="2:6" s="37" customFormat="1" ht="336.6" customHeight="1">
      <c r="B31" s="163"/>
      <c r="C31" s="476" t="s">
        <v>9</v>
      </c>
      <c r="D31" s="176"/>
      <c r="E31" s="179" t="s">
        <v>735</v>
      </c>
      <c r="F31" s="163"/>
    </row>
    <row r="32" spans="2:6" s="37" customFormat="1" ht="105.95" customHeight="1">
      <c r="B32" s="163"/>
      <c r="C32" s="170"/>
      <c r="D32" s="171"/>
      <c r="E32" s="475" t="s">
        <v>736</v>
      </c>
      <c r="F32" s="163"/>
    </row>
    <row r="33" spans="2:6" s="37" customFormat="1" ht="27.6" customHeight="1">
      <c r="B33" s="163"/>
      <c r="C33" s="170" t="s">
        <v>689</v>
      </c>
      <c r="D33" s="171"/>
      <c r="E33" s="466" t="s">
        <v>720</v>
      </c>
      <c r="F33" s="163"/>
    </row>
    <row r="34" spans="2:6" s="37" customFormat="1" ht="63" customHeight="1">
      <c r="B34" s="163"/>
      <c r="C34" s="173" t="s">
        <v>690</v>
      </c>
      <c r="D34" s="174"/>
      <c r="E34" s="466" t="s">
        <v>721</v>
      </c>
      <c r="F34" s="163"/>
    </row>
    <row r="35" spans="2:6" s="37" customFormat="1" ht="60">
      <c r="B35" s="163"/>
      <c r="C35" s="173" t="s">
        <v>691</v>
      </c>
      <c r="D35" s="174"/>
      <c r="E35" s="466" t="s">
        <v>722</v>
      </c>
      <c r="F35" s="163"/>
    </row>
    <row r="36" spans="2:6" s="37" customFormat="1" ht="75">
      <c r="B36" s="163"/>
      <c r="C36" s="173" t="s">
        <v>809</v>
      </c>
      <c r="D36" s="174"/>
      <c r="E36" s="466" t="s">
        <v>903</v>
      </c>
      <c r="F36" s="163"/>
    </row>
    <row r="37" spans="2:6" s="37" customFormat="1" ht="49.5" customHeight="1">
      <c r="B37" s="163"/>
      <c r="C37" s="173" t="s">
        <v>692</v>
      </c>
      <c r="D37" s="174"/>
      <c r="E37" s="166" t="s">
        <v>709</v>
      </c>
      <c r="F37" s="163"/>
    </row>
    <row r="38" spans="2:6" s="37" customFormat="1" ht="30">
      <c r="B38" s="163"/>
      <c r="C38" s="173" t="s">
        <v>776</v>
      </c>
      <c r="D38" s="174"/>
      <c r="E38" s="166" t="s">
        <v>704</v>
      </c>
      <c r="F38" s="163"/>
    </row>
    <row r="39" spans="2:6" s="37" customFormat="1" ht="30">
      <c r="B39" s="163"/>
      <c r="C39" s="173" t="s">
        <v>14</v>
      </c>
      <c r="D39" s="174"/>
      <c r="E39" s="166" t="s">
        <v>708</v>
      </c>
      <c r="F39" s="163"/>
    </row>
    <row r="40" spans="2:6" s="37" customFormat="1" ht="63.6" customHeight="1">
      <c r="B40" s="163"/>
      <c r="C40" s="164" t="s">
        <v>550</v>
      </c>
      <c r="D40" s="165"/>
      <c r="E40" s="166" t="s">
        <v>775</v>
      </c>
      <c r="F40" s="163"/>
    </row>
    <row r="41" spans="2:6" s="37" customFormat="1" ht="45">
      <c r="B41" s="163"/>
      <c r="C41" s="424" t="s">
        <v>551</v>
      </c>
      <c r="D41" s="144"/>
      <c r="E41" s="172" t="s">
        <v>758</v>
      </c>
      <c r="F41" s="163"/>
    </row>
    <row r="42" spans="2:6" s="37" customFormat="1" ht="60">
      <c r="B42" s="163"/>
      <c r="C42" s="173" t="s">
        <v>773</v>
      </c>
      <c r="D42" s="174"/>
      <c r="E42" s="166" t="s">
        <v>774</v>
      </c>
      <c r="F42" s="163"/>
    </row>
    <row r="43" spans="2:6" s="37" customFormat="1" ht="40.5" customHeight="1">
      <c r="B43" s="163"/>
      <c r="C43" s="173" t="s">
        <v>508</v>
      </c>
      <c r="D43" s="174"/>
      <c r="E43" s="166" t="s">
        <v>725</v>
      </c>
      <c r="F43" s="163"/>
    </row>
    <row r="44" spans="2:6" s="37" customFormat="1" ht="41.25" customHeight="1">
      <c r="B44" s="163"/>
      <c r="C44" s="177" t="s">
        <v>693</v>
      </c>
      <c r="D44" s="178"/>
      <c r="E44" s="166" t="s">
        <v>791</v>
      </c>
      <c r="F44" s="163"/>
    </row>
    <row r="45" spans="2:6" s="37" customFormat="1" ht="35.25" customHeight="1">
      <c r="B45" s="163"/>
      <c r="C45" s="173" t="s">
        <v>11</v>
      </c>
      <c r="D45" s="174"/>
      <c r="E45" s="166" t="s">
        <v>723</v>
      </c>
      <c r="F45" s="163"/>
    </row>
    <row r="46" spans="2:6" s="37" customFormat="1" ht="20.25" customHeight="1">
      <c r="B46" s="163"/>
      <c r="C46" s="170" t="s">
        <v>10</v>
      </c>
      <c r="D46" s="171"/>
      <c r="E46" s="172" t="s">
        <v>724</v>
      </c>
      <c r="F46" s="163"/>
    </row>
    <row r="47" spans="2:6" s="37" customFormat="1" ht="30">
      <c r="B47" s="163"/>
      <c r="C47" s="177" t="s">
        <v>694</v>
      </c>
      <c r="D47" s="178"/>
      <c r="E47" s="166" t="s">
        <v>707</v>
      </c>
      <c r="F47" s="163"/>
    </row>
    <row r="48" spans="2:6" ht="20.100000000000001" customHeight="1">
      <c r="C48" s="152"/>
      <c r="D48" s="152"/>
      <c r="E48" s="153"/>
    </row>
    <row r="49" spans="3:5">
      <c r="C49" s="152"/>
      <c r="D49" s="152"/>
      <c r="E49" s="153"/>
    </row>
    <row r="50" spans="3:5">
      <c r="C50" s="152"/>
      <c r="D50" s="152"/>
      <c r="E50" s="153"/>
    </row>
    <row r="51" spans="3:5">
      <c r="C51" s="152"/>
      <c r="D51" s="152"/>
      <c r="E51" s="153"/>
    </row>
    <row r="52" spans="3:5">
      <c r="C52" s="152"/>
      <c r="D52" s="152"/>
      <c r="E52" s="153"/>
    </row>
    <row r="53" spans="3:5">
      <c r="C53" s="152"/>
      <c r="D53" s="152"/>
      <c r="E53" s="153"/>
    </row>
    <row r="54" spans="3:5">
      <c r="C54" s="152"/>
      <c r="D54" s="152"/>
      <c r="E54" s="153"/>
    </row>
    <row r="55" spans="3:5">
      <c r="C55" s="152"/>
      <c r="D55" s="152"/>
      <c r="E55" s="153"/>
    </row>
    <row r="56" spans="3:5">
      <c r="C56" s="152"/>
      <c r="D56" s="152"/>
      <c r="E56" s="153"/>
    </row>
    <row r="57" spans="3:5">
      <c r="C57" s="152"/>
      <c r="D57" s="152"/>
      <c r="E57" s="153"/>
    </row>
    <row r="58" spans="3:5">
      <c r="C58" s="152"/>
      <c r="D58" s="152"/>
      <c r="E58" s="153"/>
    </row>
    <row r="59" spans="3:5">
      <c r="C59" s="152"/>
      <c r="D59" s="152"/>
      <c r="E59" s="153"/>
    </row>
    <row r="60" spans="3:5">
      <c r="C60" s="152"/>
      <c r="D60" s="152"/>
      <c r="E60" s="153"/>
    </row>
    <row r="61" spans="3:5">
      <c r="C61" s="152"/>
      <c r="D61" s="152"/>
      <c r="E61" s="153"/>
    </row>
    <row r="62" spans="3:5">
      <c r="C62" s="152"/>
      <c r="D62" s="152"/>
      <c r="E62" s="153"/>
    </row>
    <row r="63" spans="3:5">
      <c r="C63" s="152"/>
      <c r="D63" s="152"/>
      <c r="E63" s="153"/>
    </row>
    <row r="64" spans="3:5">
      <c r="C64" s="152"/>
      <c r="D64" s="152"/>
      <c r="E64" s="153"/>
    </row>
    <row r="65" spans="3:5">
      <c r="C65" s="152"/>
      <c r="D65" s="152"/>
      <c r="E65" s="153"/>
    </row>
    <row r="66" spans="3:5">
      <c r="C66" s="152"/>
      <c r="D66" s="152"/>
      <c r="E66" s="153"/>
    </row>
    <row r="67" spans="3:5">
      <c r="C67" s="152"/>
      <c r="D67" s="152"/>
      <c r="E67" s="153"/>
    </row>
    <row r="68" spans="3:5">
      <c r="C68" s="152"/>
      <c r="D68" s="152"/>
      <c r="E68" s="153"/>
    </row>
    <row r="69" spans="3:5">
      <c r="C69" s="152"/>
      <c r="D69" s="152"/>
      <c r="E69" s="153"/>
    </row>
    <row r="70" spans="3:5">
      <c r="C70" s="152"/>
      <c r="D70" s="152"/>
      <c r="E70" s="153"/>
    </row>
    <row r="71" spans="3:5">
      <c r="C71" s="152"/>
      <c r="D71" s="152"/>
      <c r="E71" s="153"/>
    </row>
    <row r="72" spans="3:5">
      <c r="C72" s="152"/>
      <c r="D72" s="152"/>
      <c r="E72" s="153"/>
    </row>
    <row r="73" spans="3:5">
      <c r="C73" s="152"/>
      <c r="D73" s="152"/>
      <c r="E73" s="153"/>
    </row>
    <row r="74" spans="3:5">
      <c r="C74" s="152"/>
      <c r="D74" s="152"/>
      <c r="E74" s="153"/>
    </row>
    <row r="75" spans="3:5">
      <c r="C75" s="152"/>
      <c r="D75" s="152"/>
      <c r="E75" s="153"/>
    </row>
    <row r="76" spans="3:5">
      <c r="C76" s="152"/>
      <c r="D76" s="152"/>
      <c r="E76" s="153"/>
    </row>
    <row r="77" spans="3:5">
      <c r="C77" s="152"/>
      <c r="D77" s="152"/>
      <c r="E77" s="153"/>
    </row>
    <row r="78" spans="3:5">
      <c r="C78" s="152"/>
      <c r="D78" s="152"/>
      <c r="E78" s="153"/>
    </row>
    <row r="79" spans="3:5">
      <c r="C79" s="152"/>
      <c r="D79" s="152"/>
      <c r="E79" s="153"/>
    </row>
    <row r="80" spans="3:5">
      <c r="C80" s="152"/>
      <c r="D80" s="152"/>
      <c r="E80" s="153"/>
    </row>
    <row r="81" spans="3:5">
      <c r="C81" s="152"/>
      <c r="D81" s="152"/>
      <c r="E81" s="153"/>
    </row>
    <row r="82" spans="3:5">
      <c r="C82" s="152"/>
      <c r="D82" s="152"/>
      <c r="E82" s="153"/>
    </row>
    <row r="83" spans="3:5">
      <c r="C83" s="152"/>
      <c r="D83" s="152"/>
      <c r="E83" s="153"/>
    </row>
    <row r="84" spans="3:5">
      <c r="C84" s="152"/>
      <c r="D84" s="152"/>
      <c r="E84" s="153"/>
    </row>
    <row r="85" spans="3:5">
      <c r="C85" s="152"/>
      <c r="D85" s="152"/>
      <c r="E85" s="153"/>
    </row>
    <row r="86" spans="3:5">
      <c r="C86" s="152"/>
      <c r="D86" s="152"/>
      <c r="E86" s="153"/>
    </row>
    <row r="87" spans="3:5">
      <c r="C87" s="152"/>
      <c r="D87" s="152"/>
      <c r="E87" s="153"/>
    </row>
    <row r="88" spans="3:5">
      <c r="C88" s="152"/>
      <c r="D88" s="152"/>
      <c r="E88" s="153"/>
    </row>
    <row r="89" spans="3:5">
      <c r="C89" s="152"/>
      <c r="D89" s="152"/>
      <c r="E89" s="153"/>
    </row>
    <row r="90" spans="3:5">
      <c r="C90" s="152"/>
      <c r="D90" s="152"/>
      <c r="E90" s="153"/>
    </row>
    <row r="91" spans="3:5">
      <c r="C91" s="152"/>
      <c r="D91" s="152"/>
      <c r="E91" s="153"/>
    </row>
    <row r="92" spans="3:5">
      <c r="C92" s="152"/>
      <c r="D92" s="152"/>
      <c r="E92" s="153"/>
    </row>
    <row r="93" spans="3:5">
      <c r="C93" s="152"/>
      <c r="D93" s="152"/>
      <c r="E93" s="153"/>
    </row>
    <row r="94" spans="3:5">
      <c r="C94" s="152"/>
      <c r="D94" s="152"/>
      <c r="E94" s="153"/>
    </row>
    <row r="95" spans="3:5">
      <c r="C95" s="152"/>
      <c r="D95" s="152"/>
      <c r="E95" s="153"/>
    </row>
    <row r="96" spans="3:5">
      <c r="C96" s="152"/>
      <c r="D96" s="152"/>
      <c r="E96" s="153"/>
    </row>
    <row r="97" spans="3:5">
      <c r="C97" s="152"/>
      <c r="D97" s="152"/>
      <c r="E97" s="153"/>
    </row>
    <row r="98" spans="3:5">
      <c r="C98" s="152"/>
      <c r="D98" s="152"/>
      <c r="E98" s="153"/>
    </row>
    <row r="99" spans="3:5">
      <c r="C99" s="152"/>
      <c r="D99" s="152"/>
      <c r="E99" s="153"/>
    </row>
    <row r="100" spans="3:5">
      <c r="C100" s="152"/>
      <c r="D100" s="152"/>
      <c r="E100" s="153"/>
    </row>
    <row r="101" spans="3:5">
      <c r="C101" s="152"/>
      <c r="D101" s="152"/>
      <c r="E101" s="153"/>
    </row>
    <row r="102" spans="3:5">
      <c r="C102" s="152"/>
      <c r="D102" s="152"/>
      <c r="E102" s="153"/>
    </row>
    <row r="103" spans="3:5">
      <c r="C103" s="152"/>
      <c r="D103" s="152"/>
      <c r="E103" s="153"/>
    </row>
    <row r="104" spans="3:5">
      <c r="C104" s="152"/>
      <c r="D104" s="152"/>
      <c r="E104" s="153"/>
    </row>
    <row r="105" spans="3:5">
      <c r="C105" s="152"/>
      <c r="D105" s="152"/>
      <c r="E105" s="153"/>
    </row>
    <row r="106" spans="3:5">
      <c r="C106" s="152"/>
      <c r="D106" s="152"/>
      <c r="E106" s="153"/>
    </row>
    <row r="107" spans="3:5">
      <c r="C107" s="152"/>
      <c r="D107" s="152"/>
      <c r="E107" s="153"/>
    </row>
    <row r="108" spans="3:5">
      <c r="C108" s="152"/>
      <c r="D108" s="152"/>
      <c r="E108" s="153"/>
    </row>
    <row r="109" spans="3:5">
      <c r="C109" s="152"/>
      <c r="D109" s="152"/>
      <c r="E109" s="153"/>
    </row>
    <row r="110" spans="3:5">
      <c r="C110" s="152"/>
      <c r="D110" s="152"/>
      <c r="E110" s="153"/>
    </row>
    <row r="111" spans="3:5">
      <c r="C111" s="152"/>
      <c r="D111" s="152"/>
      <c r="E111" s="153"/>
    </row>
    <row r="112" spans="3:5">
      <c r="C112" s="152"/>
      <c r="D112" s="152"/>
      <c r="E112" s="153"/>
    </row>
    <row r="113" spans="3:5">
      <c r="C113" s="152"/>
      <c r="D113" s="152"/>
      <c r="E113" s="153"/>
    </row>
    <row r="114" spans="3:5">
      <c r="C114" s="152"/>
      <c r="D114" s="152"/>
      <c r="E114" s="153"/>
    </row>
    <row r="115" spans="3:5">
      <c r="C115" s="152"/>
      <c r="D115" s="152"/>
      <c r="E115" s="153"/>
    </row>
    <row r="116" spans="3:5">
      <c r="C116" s="152"/>
      <c r="D116" s="152"/>
      <c r="E116" s="153"/>
    </row>
    <row r="117" spans="3:5">
      <c r="C117" s="152"/>
      <c r="D117" s="152"/>
      <c r="E117" s="153"/>
    </row>
    <row r="118" spans="3:5">
      <c r="C118" s="152"/>
      <c r="D118" s="152"/>
      <c r="E118" s="153"/>
    </row>
    <row r="119" spans="3:5">
      <c r="C119" s="152"/>
      <c r="D119" s="152"/>
      <c r="E119" s="153"/>
    </row>
    <row r="120" spans="3:5">
      <c r="C120" s="152"/>
      <c r="D120" s="152"/>
      <c r="E120" s="153"/>
    </row>
    <row r="121" spans="3:5">
      <c r="C121" s="152"/>
      <c r="D121" s="152"/>
      <c r="E121" s="153"/>
    </row>
    <row r="122" spans="3:5">
      <c r="C122" s="152"/>
      <c r="D122" s="152"/>
      <c r="E122" s="153"/>
    </row>
    <row r="123" spans="3:5">
      <c r="C123" s="152"/>
      <c r="D123" s="152"/>
      <c r="E123" s="153"/>
    </row>
    <row r="124" spans="3:5">
      <c r="C124" s="152"/>
      <c r="D124" s="152"/>
      <c r="E124" s="153"/>
    </row>
    <row r="125" spans="3:5">
      <c r="C125" s="152"/>
      <c r="D125" s="152"/>
      <c r="E125" s="153"/>
    </row>
    <row r="126" spans="3:5">
      <c r="C126" s="152"/>
      <c r="D126" s="152"/>
      <c r="E126" s="153"/>
    </row>
    <row r="127" spans="3:5">
      <c r="C127" s="152"/>
      <c r="D127" s="152"/>
      <c r="E127" s="153"/>
    </row>
    <row r="128" spans="3:5">
      <c r="C128" s="152"/>
      <c r="D128" s="152"/>
      <c r="E128" s="153"/>
    </row>
    <row r="129" spans="3:5">
      <c r="C129" s="152"/>
      <c r="D129" s="152"/>
      <c r="E129" s="153"/>
    </row>
    <row r="130" spans="3:5">
      <c r="C130" s="152"/>
      <c r="D130" s="152"/>
      <c r="E130" s="153"/>
    </row>
    <row r="131" spans="3:5">
      <c r="C131" s="152"/>
      <c r="D131" s="152"/>
      <c r="E131" s="153"/>
    </row>
    <row r="132" spans="3:5">
      <c r="C132" s="152"/>
      <c r="D132" s="152"/>
      <c r="E132" s="153"/>
    </row>
    <row r="133" spans="3:5">
      <c r="C133" s="152"/>
      <c r="D133" s="152"/>
      <c r="E133" s="153"/>
    </row>
    <row r="134" spans="3:5">
      <c r="C134" s="152"/>
      <c r="D134" s="152"/>
      <c r="E134" s="153"/>
    </row>
    <row r="135" spans="3:5">
      <c r="C135" s="152"/>
      <c r="D135" s="152"/>
      <c r="E135" s="153"/>
    </row>
    <row r="136" spans="3:5">
      <c r="C136" s="152"/>
      <c r="D136" s="152"/>
      <c r="E136" s="153"/>
    </row>
    <row r="137" spans="3:5">
      <c r="C137" s="152"/>
      <c r="D137" s="152"/>
      <c r="E137" s="153"/>
    </row>
    <row r="138" spans="3:5">
      <c r="C138" s="152"/>
      <c r="D138" s="152"/>
      <c r="E138" s="153"/>
    </row>
    <row r="139" spans="3:5">
      <c r="C139" s="152"/>
      <c r="D139" s="152"/>
      <c r="E139" s="153"/>
    </row>
    <row r="140" spans="3:5">
      <c r="C140" s="152"/>
      <c r="D140" s="152"/>
      <c r="E140" s="153"/>
    </row>
    <row r="141" spans="3:5">
      <c r="C141" s="152"/>
      <c r="D141" s="152"/>
      <c r="E141" s="153"/>
    </row>
    <row r="142" spans="3:5">
      <c r="C142" s="152"/>
      <c r="D142" s="152"/>
      <c r="E142" s="153"/>
    </row>
    <row r="143" spans="3:5">
      <c r="C143" s="152"/>
      <c r="D143" s="152"/>
      <c r="E143" s="153"/>
    </row>
    <row r="144" spans="3:5">
      <c r="C144" s="152"/>
      <c r="D144" s="152"/>
      <c r="E144" s="153"/>
    </row>
    <row r="145" spans="3:5">
      <c r="C145" s="152"/>
      <c r="D145" s="152"/>
      <c r="E145" s="153"/>
    </row>
    <row r="146" spans="3:5">
      <c r="C146" s="152"/>
      <c r="D146" s="152"/>
      <c r="E146" s="153"/>
    </row>
    <row r="147" spans="3:5">
      <c r="C147" s="152"/>
      <c r="D147" s="152"/>
      <c r="E147" s="153"/>
    </row>
    <row r="148" spans="3:5">
      <c r="C148" s="152"/>
      <c r="D148" s="152"/>
      <c r="E148" s="153"/>
    </row>
    <row r="149" spans="3:5">
      <c r="C149" s="152"/>
      <c r="D149" s="152"/>
      <c r="E149" s="153"/>
    </row>
    <row r="150" spans="3:5">
      <c r="C150" s="152"/>
      <c r="D150" s="152"/>
      <c r="E150" s="153"/>
    </row>
    <row r="151" spans="3:5">
      <c r="C151" s="152"/>
      <c r="D151" s="152"/>
      <c r="E151" s="153"/>
    </row>
    <row r="152" spans="3:5">
      <c r="C152" s="152"/>
      <c r="D152" s="152"/>
      <c r="E152" s="153"/>
    </row>
    <row r="153" spans="3:5">
      <c r="C153" s="152"/>
      <c r="D153" s="152"/>
      <c r="E153" s="153"/>
    </row>
    <row r="154" spans="3:5">
      <c r="C154" s="152"/>
      <c r="D154" s="152"/>
      <c r="E154" s="153"/>
    </row>
    <row r="155" spans="3:5">
      <c r="C155" s="152"/>
      <c r="D155" s="152"/>
      <c r="E155" s="153"/>
    </row>
    <row r="156" spans="3:5">
      <c r="C156" s="152"/>
      <c r="D156" s="152"/>
      <c r="E156" s="153"/>
    </row>
    <row r="157" spans="3:5">
      <c r="C157" s="152"/>
      <c r="D157" s="152"/>
      <c r="E157" s="153"/>
    </row>
    <row r="158" spans="3:5">
      <c r="C158" s="152"/>
      <c r="D158" s="152"/>
      <c r="E158" s="153"/>
    </row>
    <row r="159" spans="3:5">
      <c r="C159" s="152"/>
      <c r="D159" s="152"/>
      <c r="E159" s="153"/>
    </row>
    <row r="160" spans="3:5">
      <c r="C160" s="152"/>
      <c r="D160" s="152"/>
      <c r="E160" s="153"/>
    </row>
    <row r="161" spans="3:5">
      <c r="C161" s="152"/>
      <c r="D161" s="152"/>
      <c r="E161" s="153"/>
    </row>
    <row r="162" spans="3:5">
      <c r="C162" s="152"/>
      <c r="D162" s="152"/>
      <c r="E162" s="153"/>
    </row>
    <row r="163" spans="3:5">
      <c r="C163" s="152"/>
      <c r="D163" s="152"/>
      <c r="E163" s="153"/>
    </row>
    <row r="164" spans="3:5">
      <c r="C164" s="152"/>
      <c r="D164" s="152"/>
      <c r="E164" s="153"/>
    </row>
    <row r="165" spans="3:5">
      <c r="C165" s="152"/>
      <c r="D165" s="152"/>
      <c r="E165" s="153"/>
    </row>
    <row r="166" spans="3:5">
      <c r="C166" s="152"/>
      <c r="D166" s="152"/>
      <c r="E166" s="153"/>
    </row>
    <row r="167" spans="3:5">
      <c r="C167" s="152"/>
      <c r="D167" s="152"/>
      <c r="E167" s="153"/>
    </row>
    <row r="168" spans="3:5">
      <c r="C168" s="152"/>
      <c r="D168" s="152"/>
      <c r="E168" s="153"/>
    </row>
    <row r="169" spans="3:5">
      <c r="C169" s="152"/>
      <c r="D169" s="152"/>
      <c r="E169" s="153"/>
    </row>
    <row r="170" spans="3:5">
      <c r="C170" s="152"/>
      <c r="D170" s="152"/>
      <c r="E170" s="153"/>
    </row>
    <row r="171" spans="3:5">
      <c r="C171" s="152"/>
      <c r="D171" s="152"/>
      <c r="E171" s="153"/>
    </row>
    <row r="172" spans="3:5">
      <c r="C172" s="152"/>
      <c r="D172" s="152"/>
      <c r="E172" s="153"/>
    </row>
    <row r="173" spans="3:5">
      <c r="C173" s="152"/>
      <c r="D173" s="152"/>
      <c r="E173" s="153"/>
    </row>
    <row r="174" spans="3:5">
      <c r="C174" s="152"/>
      <c r="D174" s="152"/>
      <c r="E174" s="153"/>
    </row>
    <row r="175" spans="3:5">
      <c r="C175" s="152"/>
      <c r="D175" s="152"/>
      <c r="E175" s="153"/>
    </row>
    <row r="176" spans="3:5">
      <c r="C176" s="152"/>
      <c r="D176" s="152"/>
      <c r="E176" s="153"/>
    </row>
    <row r="177" spans="3:5">
      <c r="C177" s="152"/>
      <c r="D177" s="152"/>
      <c r="E177" s="153"/>
    </row>
    <row r="178" spans="3:5">
      <c r="C178" s="152"/>
      <c r="D178" s="152"/>
      <c r="E178" s="153"/>
    </row>
    <row r="179" spans="3:5">
      <c r="C179" s="152"/>
      <c r="D179" s="152"/>
      <c r="E179" s="153"/>
    </row>
    <row r="180" spans="3:5">
      <c r="C180" s="152"/>
      <c r="D180" s="152"/>
      <c r="E180" s="153"/>
    </row>
    <row r="181" spans="3:5">
      <c r="C181" s="152"/>
      <c r="D181" s="152"/>
      <c r="E181" s="153"/>
    </row>
    <row r="182" spans="3:5">
      <c r="C182" s="152"/>
      <c r="D182" s="152"/>
      <c r="E182" s="153"/>
    </row>
    <row r="183" spans="3:5">
      <c r="C183" s="152"/>
      <c r="D183" s="152"/>
      <c r="E183" s="153"/>
    </row>
    <row r="184" spans="3:5">
      <c r="C184" s="152"/>
      <c r="D184" s="152"/>
      <c r="E184" s="153"/>
    </row>
    <row r="185" spans="3:5">
      <c r="C185" s="152"/>
      <c r="D185" s="152"/>
      <c r="E185" s="153"/>
    </row>
    <row r="186" spans="3:5">
      <c r="C186" s="152"/>
      <c r="D186" s="152"/>
      <c r="E186" s="153"/>
    </row>
    <row r="187" spans="3:5">
      <c r="C187" s="152"/>
      <c r="D187" s="152"/>
      <c r="E187" s="153"/>
    </row>
    <row r="188" spans="3:5">
      <c r="C188" s="152"/>
      <c r="D188" s="152"/>
      <c r="E188" s="153"/>
    </row>
    <row r="189" spans="3:5">
      <c r="C189" s="152"/>
      <c r="D189" s="152"/>
      <c r="E189" s="153"/>
    </row>
    <row r="190" spans="3:5">
      <c r="C190" s="152"/>
      <c r="D190" s="152"/>
      <c r="E190" s="153"/>
    </row>
    <row r="191" spans="3:5">
      <c r="C191" s="152"/>
      <c r="D191" s="152"/>
      <c r="E191" s="153"/>
    </row>
    <row r="192" spans="3:5">
      <c r="C192" s="152"/>
      <c r="D192" s="152"/>
      <c r="E192" s="153"/>
    </row>
    <row r="193" spans="3:5">
      <c r="C193" s="152"/>
      <c r="D193" s="152"/>
      <c r="E193" s="153"/>
    </row>
    <row r="194" spans="3:5">
      <c r="C194" s="152"/>
      <c r="D194" s="152"/>
      <c r="E194" s="153"/>
    </row>
    <row r="195" spans="3:5">
      <c r="C195" s="152"/>
      <c r="D195" s="152"/>
      <c r="E195" s="153"/>
    </row>
    <row r="196" spans="3:5">
      <c r="C196" s="152"/>
      <c r="D196" s="152"/>
      <c r="E196" s="153"/>
    </row>
    <row r="197" spans="3:5">
      <c r="C197" s="152"/>
      <c r="D197" s="152"/>
      <c r="E197" s="153"/>
    </row>
    <row r="198" spans="3:5">
      <c r="C198" s="152"/>
      <c r="D198" s="152"/>
      <c r="E198" s="153"/>
    </row>
    <row r="199" spans="3:5">
      <c r="C199" s="152"/>
      <c r="D199" s="152"/>
      <c r="E199" s="153"/>
    </row>
    <row r="200" spans="3:5">
      <c r="C200" s="152"/>
      <c r="D200" s="152"/>
      <c r="E200" s="153"/>
    </row>
    <row r="201" spans="3:5">
      <c r="C201" s="152"/>
      <c r="D201" s="152"/>
      <c r="E201" s="153"/>
    </row>
    <row r="202" spans="3:5">
      <c r="C202" s="152"/>
      <c r="D202" s="152"/>
      <c r="E202" s="153"/>
    </row>
    <row r="203" spans="3:5">
      <c r="C203" s="152"/>
      <c r="D203" s="152"/>
      <c r="E203" s="153"/>
    </row>
    <row r="204" spans="3:5">
      <c r="C204" s="152"/>
      <c r="D204" s="152"/>
      <c r="E204" s="153"/>
    </row>
    <row r="205" spans="3:5">
      <c r="C205" s="152"/>
      <c r="D205" s="152"/>
      <c r="E205" s="153"/>
    </row>
    <row r="206" spans="3:5">
      <c r="C206" s="152"/>
      <c r="D206" s="152"/>
      <c r="E206" s="153"/>
    </row>
    <row r="207" spans="3:5">
      <c r="C207" s="152"/>
      <c r="D207" s="152"/>
      <c r="E207" s="153"/>
    </row>
    <row r="208" spans="3:5">
      <c r="C208" s="152"/>
      <c r="D208" s="152"/>
      <c r="E208" s="153"/>
    </row>
    <row r="209" spans="3:5">
      <c r="C209" s="152"/>
      <c r="D209" s="152"/>
      <c r="E209" s="153"/>
    </row>
    <row r="210" spans="3:5">
      <c r="C210" s="152"/>
      <c r="D210" s="152"/>
      <c r="E210" s="153"/>
    </row>
    <row r="211" spans="3:5">
      <c r="C211" s="152"/>
      <c r="D211" s="152"/>
      <c r="E211" s="153"/>
    </row>
    <row r="212" spans="3:5">
      <c r="C212" s="152"/>
      <c r="D212" s="152"/>
      <c r="E212" s="153"/>
    </row>
    <row r="213" spans="3:5">
      <c r="C213" s="152"/>
      <c r="D213" s="152"/>
      <c r="E213" s="153"/>
    </row>
    <row r="214" spans="3:5">
      <c r="C214" s="152"/>
      <c r="D214" s="152"/>
      <c r="E214" s="153"/>
    </row>
    <row r="215" spans="3:5">
      <c r="C215" s="152"/>
      <c r="D215" s="152"/>
      <c r="E215" s="153"/>
    </row>
    <row r="216" spans="3:5">
      <c r="C216" s="152"/>
      <c r="D216" s="152"/>
      <c r="E216" s="153"/>
    </row>
    <row r="217" spans="3:5">
      <c r="C217" s="152"/>
      <c r="D217" s="152"/>
      <c r="E217" s="153"/>
    </row>
    <row r="218" spans="3:5">
      <c r="C218" s="152"/>
      <c r="D218" s="152"/>
      <c r="E218" s="153"/>
    </row>
    <row r="219" spans="3:5">
      <c r="C219" s="152"/>
      <c r="D219" s="152"/>
      <c r="E219" s="153"/>
    </row>
    <row r="220" spans="3:5">
      <c r="C220" s="152"/>
      <c r="D220" s="152"/>
      <c r="E220" s="153"/>
    </row>
    <row r="221" spans="3:5">
      <c r="C221" s="152"/>
      <c r="D221" s="152"/>
      <c r="E221" s="153"/>
    </row>
    <row r="222" spans="3:5">
      <c r="C222" s="152"/>
      <c r="D222" s="152"/>
      <c r="E222" s="153"/>
    </row>
    <row r="223" spans="3:5">
      <c r="C223" s="152"/>
      <c r="D223" s="152"/>
      <c r="E223" s="153"/>
    </row>
    <row r="224" spans="3:5">
      <c r="C224" s="152"/>
      <c r="D224" s="152"/>
      <c r="E224" s="153"/>
    </row>
    <row r="225" spans="3:5">
      <c r="C225" s="152"/>
      <c r="D225" s="152"/>
      <c r="E225" s="153"/>
    </row>
    <row r="226" spans="3:5">
      <c r="C226" s="152"/>
      <c r="D226" s="152"/>
      <c r="E226" s="153"/>
    </row>
    <row r="227" spans="3:5">
      <c r="C227" s="152"/>
      <c r="D227" s="152"/>
      <c r="E227" s="153"/>
    </row>
    <row r="228" spans="3:5">
      <c r="C228" s="152"/>
      <c r="D228" s="152"/>
      <c r="E228" s="153"/>
    </row>
    <row r="229" spans="3:5">
      <c r="C229" s="152"/>
      <c r="D229" s="152"/>
      <c r="E229" s="153"/>
    </row>
    <row r="230" spans="3:5">
      <c r="C230" s="152"/>
      <c r="D230" s="152"/>
      <c r="E230" s="153"/>
    </row>
    <row r="231" spans="3:5">
      <c r="C231" s="152"/>
      <c r="D231" s="152"/>
      <c r="E231" s="153"/>
    </row>
    <row r="232" spans="3:5">
      <c r="C232" s="152"/>
      <c r="D232" s="152"/>
      <c r="E232" s="153"/>
    </row>
    <row r="233" spans="3:5">
      <c r="C233" s="152"/>
      <c r="D233" s="152"/>
      <c r="E233" s="153"/>
    </row>
    <row r="234" spans="3:5">
      <c r="C234" s="152"/>
      <c r="D234" s="152"/>
      <c r="E234" s="153"/>
    </row>
    <row r="235" spans="3:5">
      <c r="C235" s="152"/>
      <c r="D235" s="152"/>
      <c r="E235" s="153"/>
    </row>
    <row r="236" spans="3:5">
      <c r="C236" s="152"/>
      <c r="D236" s="152"/>
      <c r="E236" s="153"/>
    </row>
    <row r="237" spans="3:5">
      <c r="C237" s="152"/>
      <c r="D237" s="152"/>
      <c r="E237" s="153"/>
    </row>
    <row r="238" spans="3:5">
      <c r="C238" s="152"/>
      <c r="D238" s="152"/>
      <c r="E238" s="153"/>
    </row>
    <row r="239" spans="3:5">
      <c r="C239" s="152"/>
      <c r="D239" s="152"/>
      <c r="E239" s="153"/>
    </row>
    <row r="240" spans="3:5">
      <c r="C240" s="152"/>
      <c r="D240" s="152"/>
      <c r="E240" s="153"/>
    </row>
    <row r="241" spans="3:5">
      <c r="C241" s="152"/>
      <c r="D241" s="152"/>
      <c r="E241" s="153"/>
    </row>
    <row r="242" spans="3:5">
      <c r="C242" s="152"/>
      <c r="D242" s="152"/>
      <c r="E242" s="153"/>
    </row>
    <row r="243" spans="3:5">
      <c r="C243" s="152"/>
      <c r="D243" s="152"/>
      <c r="E243" s="153"/>
    </row>
    <row r="244" spans="3:5">
      <c r="C244" s="152"/>
      <c r="D244" s="152"/>
      <c r="E244" s="153"/>
    </row>
    <row r="245" spans="3:5">
      <c r="C245" s="152"/>
      <c r="D245" s="152"/>
      <c r="E245" s="153"/>
    </row>
    <row r="246" spans="3:5">
      <c r="C246" s="152"/>
      <c r="D246" s="152"/>
      <c r="E246" s="153"/>
    </row>
    <row r="247" spans="3:5">
      <c r="C247" s="152"/>
      <c r="D247" s="152"/>
      <c r="E247" s="153"/>
    </row>
    <row r="248" spans="3:5">
      <c r="C248" s="152"/>
      <c r="D248" s="152"/>
      <c r="E248" s="153"/>
    </row>
    <row r="249" spans="3:5">
      <c r="C249" s="152"/>
      <c r="D249" s="152"/>
      <c r="E249" s="153"/>
    </row>
    <row r="250" spans="3:5">
      <c r="C250" s="152"/>
      <c r="D250" s="152"/>
      <c r="E250" s="153"/>
    </row>
    <row r="251" spans="3:5">
      <c r="C251" s="152"/>
      <c r="D251" s="152"/>
      <c r="E251" s="153"/>
    </row>
    <row r="252" spans="3:5">
      <c r="C252" s="152"/>
      <c r="D252" s="152"/>
      <c r="E252" s="153"/>
    </row>
    <row r="253" spans="3:5">
      <c r="C253" s="152"/>
      <c r="D253" s="152"/>
      <c r="E253" s="153"/>
    </row>
    <row r="254" spans="3:5">
      <c r="C254" s="152"/>
      <c r="D254" s="152"/>
      <c r="E254" s="153"/>
    </row>
    <row r="255" spans="3:5">
      <c r="C255" s="152"/>
      <c r="D255" s="152"/>
      <c r="E255" s="153"/>
    </row>
    <row r="256" spans="3:5">
      <c r="C256" s="152"/>
      <c r="D256" s="152"/>
      <c r="E256" s="153"/>
    </row>
    <row r="257" spans="3:5">
      <c r="C257" s="152"/>
      <c r="D257" s="152"/>
      <c r="E257" s="153"/>
    </row>
    <row r="258" spans="3:5">
      <c r="C258" s="152"/>
      <c r="D258" s="152"/>
      <c r="E258" s="153"/>
    </row>
    <row r="259" spans="3:5">
      <c r="C259" s="152"/>
      <c r="D259" s="152"/>
      <c r="E259" s="153"/>
    </row>
    <row r="260" spans="3:5">
      <c r="C260" s="152"/>
      <c r="D260" s="152"/>
      <c r="E260" s="153"/>
    </row>
    <row r="261" spans="3:5">
      <c r="C261" s="152"/>
      <c r="D261" s="152"/>
      <c r="E261" s="153"/>
    </row>
    <row r="262" spans="3:5">
      <c r="C262" s="152"/>
      <c r="D262" s="152"/>
      <c r="E262" s="153"/>
    </row>
    <row r="263" spans="3:5">
      <c r="C263" s="152"/>
      <c r="D263" s="152"/>
      <c r="E263" s="153"/>
    </row>
    <row r="264" spans="3:5">
      <c r="C264" s="152"/>
      <c r="D264" s="152"/>
      <c r="E264" s="153"/>
    </row>
    <row r="265" spans="3:5">
      <c r="C265" s="152"/>
      <c r="D265" s="152"/>
      <c r="E265" s="153"/>
    </row>
    <row r="266" spans="3:5">
      <c r="C266" s="152"/>
      <c r="D266" s="152"/>
      <c r="E266" s="153"/>
    </row>
    <row r="267" spans="3:5">
      <c r="C267" s="152"/>
      <c r="D267" s="152"/>
      <c r="E267" s="153"/>
    </row>
    <row r="268" spans="3:5">
      <c r="C268" s="152"/>
      <c r="D268" s="152"/>
      <c r="E268" s="153"/>
    </row>
    <row r="269" spans="3:5">
      <c r="C269" s="152"/>
      <c r="D269" s="152"/>
      <c r="E269" s="153"/>
    </row>
    <row r="270" spans="3:5">
      <c r="C270" s="152"/>
      <c r="D270" s="152"/>
      <c r="E270" s="153"/>
    </row>
    <row r="271" spans="3:5">
      <c r="C271" s="152"/>
      <c r="D271" s="152"/>
      <c r="E271" s="153"/>
    </row>
    <row r="272" spans="3:5">
      <c r="C272" s="152"/>
      <c r="D272" s="152"/>
      <c r="E272" s="153"/>
    </row>
    <row r="273" spans="3:5">
      <c r="C273" s="152"/>
      <c r="D273" s="152"/>
      <c r="E273" s="153"/>
    </row>
    <row r="274" spans="3:5">
      <c r="C274" s="152"/>
      <c r="D274" s="152"/>
      <c r="E274" s="153"/>
    </row>
    <row r="275" spans="3:5">
      <c r="C275" s="152"/>
      <c r="D275" s="152"/>
      <c r="E275" s="153"/>
    </row>
    <row r="276" spans="3:5">
      <c r="C276" s="152"/>
      <c r="D276" s="152"/>
      <c r="E276" s="153"/>
    </row>
    <row r="277" spans="3:5">
      <c r="C277" s="152"/>
      <c r="D277" s="152"/>
      <c r="E277" s="153"/>
    </row>
    <row r="278" spans="3:5">
      <c r="C278" s="152"/>
      <c r="D278" s="152"/>
      <c r="E278" s="153"/>
    </row>
    <row r="279" spans="3:5">
      <c r="C279" s="152"/>
      <c r="D279" s="152"/>
      <c r="E279" s="153"/>
    </row>
    <row r="280" spans="3:5">
      <c r="C280" s="152"/>
      <c r="D280" s="152"/>
      <c r="E280" s="153"/>
    </row>
    <row r="281" spans="3:5">
      <c r="C281" s="152"/>
      <c r="D281" s="152"/>
      <c r="E281" s="153"/>
    </row>
    <row r="282" spans="3:5">
      <c r="C282" s="152"/>
      <c r="D282" s="152"/>
      <c r="E282" s="153"/>
    </row>
    <row r="283" spans="3:5">
      <c r="C283" s="152"/>
      <c r="D283" s="152"/>
      <c r="E283" s="153"/>
    </row>
    <row r="284" spans="3:5">
      <c r="C284" s="152"/>
      <c r="D284" s="152"/>
      <c r="E284" s="153"/>
    </row>
    <row r="285" spans="3:5">
      <c r="C285" s="152"/>
      <c r="D285" s="152"/>
      <c r="E285" s="153"/>
    </row>
    <row r="286" spans="3:5">
      <c r="C286" s="152"/>
      <c r="D286" s="152"/>
      <c r="E286" s="153"/>
    </row>
    <row r="287" spans="3:5">
      <c r="C287" s="152"/>
      <c r="D287" s="152"/>
      <c r="E287" s="153"/>
    </row>
    <row r="288" spans="3:5">
      <c r="C288" s="152"/>
      <c r="D288" s="152"/>
      <c r="E288" s="153"/>
    </row>
    <row r="289" spans="3:5">
      <c r="C289" s="152"/>
      <c r="D289" s="152"/>
      <c r="E289" s="153"/>
    </row>
    <row r="290" spans="3:5">
      <c r="C290" s="152"/>
      <c r="D290" s="152"/>
      <c r="E290" s="153"/>
    </row>
    <row r="291" spans="3:5">
      <c r="C291" s="152"/>
      <c r="D291" s="152"/>
      <c r="E291" s="153"/>
    </row>
    <row r="292" spans="3:5">
      <c r="C292" s="152"/>
      <c r="D292" s="152"/>
      <c r="E292" s="153"/>
    </row>
    <row r="293" spans="3:5">
      <c r="C293" s="152"/>
      <c r="D293" s="152"/>
      <c r="E293" s="153"/>
    </row>
    <row r="294" spans="3:5">
      <c r="C294" s="152"/>
      <c r="D294" s="152"/>
      <c r="E294" s="153"/>
    </row>
    <row r="295" spans="3:5">
      <c r="C295" s="152"/>
      <c r="D295" s="152"/>
      <c r="E295" s="153"/>
    </row>
    <row r="296" spans="3:5">
      <c r="C296" s="152"/>
      <c r="D296" s="152"/>
      <c r="E296" s="153"/>
    </row>
    <row r="297" spans="3:5">
      <c r="C297" s="152"/>
      <c r="D297" s="152"/>
      <c r="E297" s="153"/>
    </row>
    <row r="298" spans="3:5">
      <c r="C298" s="152"/>
      <c r="D298" s="152"/>
      <c r="E298" s="153"/>
    </row>
    <row r="299" spans="3:5">
      <c r="C299" s="152"/>
      <c r="D299" s="152"/>
      <c r="E299" s="153"/>
    </row>
    <row r="300" spans="3:5">
      <c r="C300" s="152"/>
      <c r="D300" s="152"/>
      <c r="E300" s="153"/>
    </row>
    <row r="301" spans="3:5">
      <c r="C301" s="152"/>
      <c r="D301" s="152"/>
      <c r="E301" s="153"/>
    </row>
    <row r="302" spans="3:5">
      <c r="C302" s="152"/>
      <c r="D302" s="152"/>
      <c r="E302" s="153"/>
    </row>
    <row r="303" spans="3:5">
      <c r="C303" s="152"/>
      <c r="D303" s="152"/>
      <c r="E303" s="153"/>
    </row>
    <row r="304" spans="3:5">
      <c r="C304" s="152"/>
      <c r="D304" s="152"/>
      <c r="E304" s="153"/>
    </row>
    <row r="305" spans="3:5">
      <c r="C305" s="152"/>
      <c r="D305" s="152"/>
      <c r="E305" s="153"/>
    </row>
    <row r="306" spans="3:5">
      <c r="C306" s="152"/>
      <c r="D306" s="152"/>
      <c r="E306" s="153"/>
    </row>
    <row r="307" spans="3:5">
      <c r="C307" s="152"/>
      <c r="D307" s="152"/>
      <c r="E307" s="153"/>
    </row>
    <row r="308" spans="3:5">
      <c r="C308" s="152"/>
      <c r="D308" s="152"/>
      <c r="E308" s="153"/>
    </row>
    <row r="309" spans="3:5">
      <c r="C309" s="152"/>
      <c r="D309" s="152"/>
      <c r="E309" s="153"/>
    </row>
    <row r="310" spans="3:5">
      <c r="C310" s="152"/>
      <c r="D310" s="152"/>
      <c r="E310" s="153"/>
    </row>
    <row r="311" spans="3:5">
      <c r="C311" s="152"/>
      <c r="D311" s="152"/>
      <c r="E311" s="153"/>
    </row>
    <row r="312" spans="3:5">
      <c r="C312" s="152"/>
      <c r="D312" s="152"/>
      <c r="E312" s="153"/>
    </row>
    <row r="313" spans="3:5">
      <c r="C313" s="152"/>
      <c r="D313" s="152"/>
      <c r="E313" s="153"/>
    </row>
    <row r="314" spans="3:5">
      <c r="C314" s="152"/>
      <c r="D314" s="152"/>
      <c r="E314" s="153"/>
    </row>
    <row r="315" spans="3:5">
      <c r="C315" s="152"/>
      <c r="D315" s="152"/>
      <c r="E315" s="153"/>
    </row>
    <row r="316" spans="3:5">
      <c r="C316" s="152"/>
      <c r="D316" s="152"/>
      <c r="E316" s="153"/>
    </row>
    <row r="317" spans="3:5">
      <c r="C317" s="152"/>
      <c r="D317" s="152"/>
      <c r="E317" s="153"/>
    </row>
    <row r="318" spans="3:5">
      <c r="C318" s="152"/>
      <c r="D318" s="152"/>
      <c r="E318" s="153"/>
    </row>
    <row r="319" spans="3:5">
      <c r="C319" s="152"/>
      <c r="D319" s="152"/>
      <c r="E319" s="153"/>
    </row>
    <row r="320" spans="3:5">
      <c r="C320" s="152"/>
      <c r="D320" s="152"/>
      <c r="E320" s="153"/>
    </row>
    <row r="321" spans="3:5">
      <c r="C321" s="152"/>
      <c r="D321" s="152"/>
      <c r="E321" s="153"/>
    </row>
    <row r="322" spans="3:5">
      <c r="C322" s="152"/>
      <c r="D322" s="152"/>
      <c r="E322" s="153"/>
    </row>
    <row r="323" spans="3:5">
      <c r="C323" s="152"/>
      <c r="D323" s="152"/>
      <c r="E323" s="153"/>
    </row>
    <row r="324" spans="3:5">
      <c r="C324" s="152"/>
      <c r="D324" s="152"/>
      <c r="E324" s="153"/>
    </row>
    <row r="325" spans="3:5">
      <c r="C325" s="152"/>
      <c r="D325" s="152"/>
      <c r="E325" s="153"/>
    </row>
  </sheetData>
  <sortState xmlns:xlrd2="http://schemas.microsoft.com/office/spreadsheetml/2017/richdata2" ref="C7:E47">
    <sortCondition ref="C7:C47"/>
  </sortState>
  <mergeCells count="2">
    <mergeCell ref="C1:F1"/>
    <mergeCell ref="C3:E3"/>
  </mergeCells>
  <printOptions horizontalCentered="1"/>
  <pageMargins left="0.39370078740157483" right="0.39370078740157483" top="0.39370078740157483" bottom="0.39370078740157483"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4329C-589F-4065-B7DA-733A416A636E}">
  <sheetPr>
    <tabColor theme="0" tint="-0.499984740745262"/>
    <pageSetUpPr autoPageBreaks="0" fitToPage="1"/>
  </sheetPr>
  <dimension ref="B1:H31"/>
  <sheetViews>
    <sheetView zoomScale="90" zoomScaleNormal="90" zoomScaleSheetLayoutView="90" workbookViewId="0">
      <selection activeCell="F9" sqref="F9"/>
      <extLst>
        <ext xmlns:xlsdti="http://schemas.microsoft.com/office/spreadsheetml/2023/showDataTypeIcons" uri="{77bfe23e-c014-4d31-8a63-9c772dbf06b6}">
          <xlsdti:showDataTypeIcons visible="0"/>
        </ext>
      </extLst>
    </sheetView>
  </sheetViews>
  <sheetFormatPr defaultColWidth="9" defaultRowHeight="15"/>
  <cols>
    <col min="1" max="1" width="8.7265625" style="1" customWidth="1"/>
    <col min="2" max="2" width="1.7265625" style="112" customWidth="1"/>
    <col min="3" max="3" width="59.453125" style="112" customWidth="1"/>
    <col min="4" max="4" width="24.453125" style="112" customWidth="1"/>
    <col min="5" max="5" width="13.7265625" style="112" customWidth="1"/>
    <col min="6" max="6" width="8.54296875" style="1" customWidth="1"/>
    <col min="7" max="8" width="41.08984375" style="1" customWidth="1"/>
    <col min="9" max="11" width="9" style="1"/>
    <col min="12" max="12" width="2.54296875" style="1" customWidth="1"/>
    <col min="13" max="13" width="9" style="1"/>
    <col min="14" max="14" width="1.08984375" style="1" customWidth="1"/>
    <col min="15" max="33" width="0" style="1" hidden="1" customWidth="1"/>
    <col min="34" max="16384" width="9" style="1"/>
  </cols>
  <sheetData>
    <row r="1" spans="2:8" ht="84.6" customHeight="1">
      <c r="C1" s="523"/>
      <c r="D1" s="523"/>
      <c r="E1" s="523"/>
    </row>
    <row r="2" spans="2:8" ht="14.1" customHeight="1"/>
    <row r="3" spans="2:8" ht="20.100000000000001" customHeight="1">
      <c r="C3" s="522" t="s">
        <v>576</v>
      </c>
      <c r="D3" s="522"/>
      <c r="E3" s="180"/>
      <c r="F3" s="10"/>
      <c r="G3" s="10"/>
      <c r="H3" s="10"/>
    </row>
    <row r="4" spans="2:8" ht="14.1" customHeight="1">
      <c r="C4" s="181"/>
      <c r="D4" s="181"/>
      <c r="E4" s="180"/>
      <c r="F4" s="10"/>
      <c r="G4" s="10"/>
      <c r="H4" s="10"/>
    </row>
    <row r="5" spans="2:8" ht="14.1" customHeight="1">
      <c r="C5" s="182"/>
      <c r="D5" s="182"/>
      <c r="E5" s="180"/>
      <c r="F5" s="10"/>
      <c r="G5" s="10"/>
      <c r="H5" s="10"/>
    </row>
    <row r="6" spans="2:8" s="29" customFormat="1" ht="18" customHeight="1">
      <c r="B6" s="183"/>
      <c r="C6" s="184" t="s">
        <v>577</v>
      </c>
      <c r="D6" s="184" t="s">
        <v>578</v>
      </c>
      <c r="E6" s="185"/>
      <c r="F6" s="33"/>
      <c r="G6" s="33"/>
      <c r="H6" s="33"/>
    </row>
    <row r="7" spans="2:8" ht="18" customHeight="1">
      <c r="C7" s="427" t="s">
        <v>573</v>
      </c>
      <c r="D7" s="430"/>
      <c r="E7" s="188"/>
      <c r="F7" s="34"/>
      <c r="G7" s="34"/>
      <c r="H7" s="34"/>
    </row>
    <row r="8" spans="2:8" s="29" customFormat="1" ht="18" customHeight="1">
      <c r="B8" s="189"/>
      <c r="C8" s="192" t="s">
        <v>582</v>
      </c>
      <c r="D8" s="431" t="s">
        <v>581</v>
      </c>
      <c r="E8" s="191"/>
      <c r="F8" s="34"/>
      <c r="G8" s="34"/>
      <c r="H8" s="34"/>
    </row>
    <row r="9" spans="2:8" ht="18" customHeight="1">
      <c r="C9" s="192" t="s">
        <v>584</v>
      </c>
      <c r="D9" s="431" t="s">
        <v>581</v>
      </c>
      <c r="E9" s="188"/>
      <c r="F9" s="34"/>
      <c r="G9" s="34"/>
      <c r="H9" s="34"/>
    </row>
    <row r="10" spans="2:8" ht="18" customHeight="1">
      <c r="C10" s="192" t="s">
        <v>585</v>
      </c>
      <c r="D10" s="431" t="s">
        <v>581</v>
      </c>
      <c r="E10" s="188"/>
      <c r="F10" s="34"/>
      <c r="G10" s="34"/>
      <c r="H10" s="34"/>
    </row>
    <row r="11" spans="2:8" ht="18" customHeight="1">
      <c r="C11" s="192" t="s">
        <v>587</v>
      </c>
      <c r="D11" s="431" t="s">
        <v>581</v>
      </c>
      <c r="E11" s="188"/>
      <c r="F11" s="34"/>
      <c r="G11" s="34"/>
      <c r="H11" s="34"/>
    </row>
    <row r="12" spans="2:8" ht="18" customHeight="1">
      <c r="C12" s="192" t="s">
        <v>586</v>
      </c>
      <c r="D12" s="431" t="s">
        <v>581</v>
      </c>
      <c r="E12" s="188"/>
      <c r="F12" s="34"/>
      <c r="G12" s="34"/>
      <c r="H12" s="34"/>
    </row>
    <row r="13" spans="2:8" ht="18" customHeight="1">
      <c r="C13" s="192" t="s">
        <v>593</v>
      </c>
      <c r="D13" s="431" t="s">
        <v>581</v>
      </c>
      <c r="E13" s="188"/>
      <c r="F13" s="34"/>
      <c r="G13" s="34"/>
      <c r="H13" s="34"/>
    </row>
    <row r="14" spans="2:8" ht="18" customHeight="1">
      <c r="C14" s="429" t="s">
        <v>583</v>
      </c>
      <c r="D14" s="432" t="s">
        <v>581</v>
      </c>
      <c r="E14" s="188"/>
      <c r="F14" s="34"/>
      <c r="G14" s="34"/>
      <c r="H14" s="34"/>
    </row>
    <row r="15" spans="2:8" ht="18" customHeight="1">
      <c r="C15" s="428" t="s">
        <v>579</v>
      </c>
      <c r="D15" s="433" t="s">
        <v>581</v>
      </c>
      <c r="E15" s="188"/>
      <c r="F15" s="34"/>
      <c r="G15" s="34"/>
      <c r="H15" s="34"/>
    </row>
    <row r="16" spans="2:8" ht="18" customHeight="1">
      <c r="C16" s="427" t="s">
        <v>580</v>
      </c>
      <c r="D16" s="434" t="s">
        <v>581</v>
      </c>
      <c r="E16" s="188"/>
      <c r="F16" s="34"/>
      <c r="G16" s="34"/>
      <c r="H16" s="34"/>
    </row>
    <row r="17" spans="3:8" ht="18" customHeight="1">
      <c r="C17" s="427" t="s">
        <v>120</v>
      </c>
      <c r="D17" s="435"/>
      <c r="E17" s="188"/>
      <c r="F17" s="34"/>
      <c r="G17" s="34"/>
      <c r="H17" s="34"/>
    </row>
    <row r="18" spans="3:8" ht="18" customHeight="1">
      <c r="C18" s="192" t="s">
        <v>592</v>
      </c>
      <c r="D18" s="431" t="s">
        <v>581</v>
      </c>
      <c r="E18" s="188"/>
      <c r="F18" s="34"/>
      <c r="G18" s="34"/>
      <c r="H18" s="34"/>
    </row>
    <row r="19" spans="3:8" ht="18" customHeight="1">
      <c r="C19" s="429" t="s">
        <v>445</v>
      </c>
      <c r="D19" s="432" t="s">
        <v>581</v>
      </c>
      <c r="E19" s="188"/>
      <c r="F19" s="34"/>
      <c r="G19" s="34"/>
      <c r="H19" s="34"/>
    </row>
    <row r="20" spans="3:8" ht="18" customHeight="1">
      <c r="C20" s="428" t="s">
        <v>10</v>
      </c>
      <c r="D20" s="433" t="s">
        <v>591</v>
      </c>
    </row>
    <row r="21" spans="3:8" ht="18" customHeight="1">
      <c r="C21" s="428" t="s">
        <v>588</v>
      </c>
      <c r="D21" s="436"/>
    </row>
    <row r="22" spans="3:8" ht="18" customHeight="1">
      <c r="C22" s="192" t="s">
        <v>589</v>
      </c>
      <c r="D22" s="431" t="s">
        <v>591</v>
      </c>
    </row>
    <row r="23" spans="3:8" ht="18" customHeight="1">
      <c r="C23" s="192" t="s">
        <v>102</v>
      </c>
      <c r="D23" s="431" t="s">
        <v>591</v>
      </c>
    </row>
    <row r="24" spans="3:8" ht="18" customHeight="1">
      <c r="C24" s="192" t="s">
        <v>184</v>
      </c>
      <c r="D24" s="431" t="s">
        <v>591</v>
      </c>
    </row>
    <row r="25" spans="3:8" ht="18" customHeight="1">
      <c r="C25" s="429" t="s">
        <v>173</v>
      </c>
      <c r="D25" s="432" t="s">
        <v>591</v>
      </c>
    </row>
    <row r="26" spans="3:8" ht="18" customHeight="1">
      <c r="C26" s="428" t="s">
        <v>590</v>
      </c>
      <c r="D26" s="433" t="s">
        <v>591</v>
      </c>
    </row>
    <row r="27" spans="3:8" ht="18" customHeight="1">
      <c r="C27" s="428" t="s">
        <v>787</v>
      </c>
      <c r="D27" s="436"/>
    </row>
    <row r="28" spans="3:8" ht="18" customHeight="1">
      <c r="C28" s="192" t="s">
        <v>192</v>
      </c>
      <c r="D28" s="431" t="s">
        <v>591</v>
      </c>
    </row>
    <row r="29" spans="3:8" ht="18" customHeight="1">
      <c r="C29" s="192" t="s">
        <v>198</v>
      </c>
      <c r="D29" s="431" t="s">
        <v>591</v>
      </c>
    </row>
    <row r="30" spans="3:8" ht="18" customHeight="1"/>
    <row r="31" spans="3:8" ht="18" customHeight="1"/>
  </sheetData>
  <mergeCells count="2">
    <mergeCell ref="C3:D3"/>
    <mergeCell ref="C1:E1"/>
  </mergeCells>
  <hyperlinks>
    <hyperlink ref="D8" location="' Energy &amp; GHG Emissions'!C10" display="Energy &amp; GHG Emissions" xr:uid="{70EFA320-9D1A-4534-921C-B3B299690030}"/>
    <hyperlink ref="D9" location="' Energy &amp; GHG Emissions'!C19" display="Energy &amp; GHG Emissions" xr:uid="{E6FE879B-C6D6-4B14-BC71-8F946FF930E8}"/>
    <hyperlink ref="D10" location="' Energy &amp; GHG Emissions'!C29" display="Energy &amp; GHG Emissions" xr:uid="{BD1C9FB1-2D67-4C16-95B9-47B054311C6F}"/>
    <hyperlink ref="D11" location="' Energy &amp; GHG Emissions'!C30" display="Energy &amp; GHG Emissions" xr:uid="{DEF53338-0D51-41A9-B6EF-A1FE1DD391B2}"/>
    <hyperlink ref="D12" location="' Energy &amp; GHG Emissions'!C46" display="Energy &amp; GHG Emissions" xr:uid="{29CA577C-F341-4796-9052-EB19FB3E1F2C}"/>
    <hyperlink ref="D13" location="' Energy &amp; GHG Emissions'!H10" display="Energy &amp; GHG Emissions" xr:uid="{00E705AC-8FEA-46B0-8D17-11A324B647F3}"/>
    <hyperlink ref="D14" location="' Energy &amp; GHG Emissions'!H19" display="Energy &amp; GHG Emissions" xr:uid="{D51515AB-47FA-48E0-AF17-152D9B606F01}"/>
    <hyperlink ref="D15" location="' Energy &amp; GHG Emissions'!H31" display="Energy &amp; GHG Emissions" xr:uid="{58ED336B-2F64-4507-B8B0-D2C908D1DF12}"/>
    <hyperlink ref="D16" location="' Energy &amp; GHG Emissions'!H40" display="Energy &amp; GHG Emissions" xr:uid="{2360A596-6A32-4358-A0BA-064897E6539F}"/>
    <hyperlink ref="D18" location="' Energy &amp; GHG Emissions'!H50" display="Energy &amp; GHG Emissions" xr:uid="{6121AF30-8EF5-4C68-A8A7-97BD326D464C}"/>
    <hyperlink ref="D19" location="' Energy &amp; GHG Emissions'!H55" display="Energy &amp; GHG Emissions" xr:uid="{6E80018F-4F6B-46AE-92E0-1A22D216C545}"/>
    <hyperlink ref="D20" location="'Water, Waste &amp; Air Emissions'!C6" display="Water, Waste &amp; Air Emissions" xr:uid="{D1BBE5A6-AEE8-4514-993C-912CE04F14E6}"/>
    <hyperlink ref="D22" location="'Water, Waste &amp; Air Emissions'!C12" display="Water, Waste &amp; Air Emissions" xr:uid="{44649968-F743-45B0-95BB-D6B37EBE1344}"/>
    <hyperlink ref="D23" location="'Water, Waste &amp; Air Emissions'!C26" display="Water, Waste &amp; Air Emissions" xr:uid="{97EC89F5-B22B-4D28-A534-83AC065F135B}"/>
    <hyperlink ref="D24" location="'Water, Waste &amp; Air Emissions'!C31" display="Water, Waste &amp; Air Emissions" xr:uid="{952D0C7B-C01C-41C7-AE03-FC73FE8CA50B}"/>
    <hyperlink ref="D25" location="'Water, Waste &amp; Air Emissions'!C39" display="Water, Waste &amp; Air Emissions" xr:uid="{7277595D-74E7-4A7C-9955-D70FE5DB9F06}"/>
    <hyperlink ref="D26" location="'Water, Waste &amp; Air Emissions'!C43" display="Water, Waste &amp; Air Emissions" xr:uid="{4DAF7F1B-A94B-4BD0-8CA5-498E1430F54B}"/>
    <hyperlink ref="D28" location="'Water, Waste &amp; Air Emissions'!C51" display="Water, Waste &amp; Air Emissions" xr:uid="{383A48C6-FC85-48D4-B1CE-C98BFFA8672C}"/>
    <hyperlink ref="D29" location="'Water, Waste &amp; Air Emissions'!C56" display="Water, Waste &amp; Air Emissions" xr:uid="{9A3A2F3E-98E3-4FB4-868C-0C365E883EE4}"/>
  </hyperlinks>
  <printOptions horizontalCentered="1"/>
  <pageMargins left="0.39370078740157483" right="0.39370078740157483" top="0.39370078740157483" bottom="0.39370078740157483"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8DA5-B29D-4066-9799-4ECA4DB3067B}">
  <sheetPr>
    <tabColor rgb="FF0070C0"/>
    <pageSetUpPr autoPageBreaks="0" fitToPage="1"/>
  </sheetPr>
  <dimension ref="B1:R731"/>
  <sheetViews>
    <sheetView showGridLines="0" topLeftCell="A28" zoomScale="85" zoomScaleNormal="85" zoomScaleSheetLayoutView="90" workbookViewId="0">
      <selection activeCell="G42" sqref="G42:L42"/>
      <extLst>
        <ext xmlns:xlsdti="http://schemas.microsoft.com/office/spreadsheetml/2023/showDataTypeIcons" uri="{77bfe23e-c014-4d31-8a63-9c772dbf06b6}">
          <xlsdti:showDataTypeIcons visible="0"/>
        </ext>
      </extLst>
    </sheetView>
  </sheetViews>
  <sheetFormatPr defaultColWidth="8.6328125" defaultRowHeight="20.100000000000001" customHeight="1"/>
  <cols>
    <col min="1" max="1" width="5.90625" style="3" customWidth="1"/>
    <col min="2" max="2" width="1.7265625" style="127" customWidth="1"/>
    <col min="3" max="3" width="40.54296875" style="58" customWidth="1"/>
    <col min="4" max="5" width="10.54296875" style="51" customWidth="1"/>
    <col min="6" max="6" width="2.54296875" style="52" customWidth="1"/>
    <col min="7" max="7" width="40.54296875" style="53" customWidth="1"/>
    <col min="8" max="8" width="10.54296875" style="53" customWidth="1"/>
    <col min="9" max="9" width="10.54296875" style="54" customWidth="1"/>
    <col min="10" max="14" width="10.54296875" style="40" customWidth="1"/>
    <col min="15" max="15" width="2.54296875" style="127" customWidth="1"/>
    <col min="16" max="16" width="8.54296875" style="3" customWidth="1"/>
    <col min="17" max="34" width="20.54296875" style="3" customWidth="1"/>
    <col min="35" max="16384" width="8.6328125" style="3"/>
  </cols>
  <sheetData>
    <row r="1" spans="2:17" ht="84.6" customHeight="1">
      <c r="C1" s="525"/>
      <c r="D1" s="525"/>
      <c r="E1" s="525"/>
      <c r="F1" s="525"/>
      <c r="G1" s="525"/>
      <c r="H1" s="525"/>
      <c r="I1" s="525"/>
      <c r="J1" s="525"/>
      <c r="K1" s="525"/>
      <c r="L1" s="525"/>
      <c r="M1" s="525"/>
      <c r="N1" s="525"/>
      <c r="O1" s="525"/>
    </row>
    <row r="2" spans="2:17" ht="14.1" customHeight="1">
      <c r="C2" s="245"/>
      <c r="D2" s="246"/>
      <c r="E2" s="246"/>
      <c r="F2" s="247"/>
      <c r="G2" s="248"/>
      <c r="H2" s="248"/>
      <c r="I2" s="249"/>
      <c r="J2" s="127"/>
      <c r="K2" s="127"/>
      <c r="L2" s="127"/>
      <c r="M2" s="127"/>
      <c r="N2" s="127"/>
    </row>
    <row r="3" spans="2:17" s="7" customFormat="1" ht="14.1" customHeight="1">
      <c r="B3" s="250"/>
      <c r="C3" s="251"/>
      <c r="D3" s="251"/>
      <c r="E3" s="251"/>
      <c r="F3" s="251"/>
      <c r="G3" s="251"/>
      <c r="H3" s="251"/>
      <c r="I3" s="251"/>
      <c r="J3" s="250"/>
      <c r="K3" s="250"/>
      <c r="L3" s="250"/>
      <c r="M3" s="250"/>
      <c r="N3" s="250"/>
      <c r="O3" s="250"/>
    </row>
    <row r="4" spans="2:17" s="31" customFormat="1" ht="20.100000000000001" customHeight="1">
      <c r="B4" s="252"/>
      <c r="C4" s="543" t="s">
        <v>781</v>
      </c>
      <c r="D4" s="543"/>
      <c r="E4" s="543"/>
      <c r="F4" s="543"/>
      <c r="G4" s="543"/>
      <c r="H4" s="543"/>
      <c r="I4" s="543"/>
      <c r="J4" s="252"/>
      <c r="K4" s="252"/>
      <c r="L4" s="252"/>
      <c r="M4" s="252"/>
      <c r="N4" s="252"/>
      <c r="O4" s="252"/>
    </row>
    <row r="5" spans="2:17" s="31" customFormat="1" ht="14.1" customHeight="1">
      <c r="B5" s="252"/>
      <c r="C5" s="253"/>
      <c r="D5" s="253"/>
      <c r="E5" s="253"/>
      <c r="F5" s="253"/>
      <c r="G5" s="254"/>
      <c r="H5" s="255"/>
      <c r="I5" s="255"/>
      <c r="J5" s="256"/>
      <c r="K5" s="256"/>
      <c r="L5" s="256"/>
      <c r="M5" s="256"/>
      <c r="N5" s="256"/>
      <c r="O5" s="252"/>
    </row>
    <row r="6" spans="2:17" s="31" customFormat="1" ht="14.1" customHeight="1">
      <c r="B6" s="252"/>
      <c r="C6" s="257"/>
      <c r="D6" s="257"/>
      <c r="E6" s="257"/>
      <c r="F6" s="257"/>
      <c r="G6" s="258"/>
      <c r="H6" s="259"/>
      <c r="I6" s="259"/>
      <c r="J6" s="252"/>
      <c r="K6" s="252"/>
      <c r="L6" s="252"/>
      <c r="M6" s="252"/>
      <c r="N6" s="252"/>
      <c r="O6" s="252"/>
    </row>
    <row r="7" spans="2:17" s="6" customFormat="1" ht="20.100000000000001" customHeight="1">
      <c r="B7" s="151"/>
      <c r="C7" s="260" t="s">
        <v>511</v>
      </c>
      <c r="D7" s="261">
        <v>2024</v>
      </c>
      <c r="E7" s="261">
        <v>2025</v>
      </c>
      <c r="F7" s="262"/>
      <c r="G7" s="260" t="s">
        <v>512</v>
      </c>
      <c r="H7" s="261">
        <v>2019</v>
      </c>
      <c r="I7" s="261">
        <v>2020</v>
      </c>
      <c r="J7" s="261">
        <v>2021</v>
      </c>
      <c r="K7" s="261">
        <v>2022</v>
      </c>
      <c r="L7" s="261">
        <v>2023</v>
      </c>
      <c r="M7" s="261">
        <v>2024</v>
      </c>
      <c r="N7" s="261">
        <v>2025</v>
      </c>
      <c r="O7" s="151"/>
    </row>
    <row r="8" spans="2:17" s="6" customFormat="1" ht="20.100000000000001" customHeight="1">
      <c r="B8" s="151"/>
      <c r="C8" s="421" t="s">
        <v>573</v>
      </c>
      <c r="D8" s="422">
        <v>872607</v>
      </c>
      <c r="E8" s="422">
        <v>887516.93655730004</v>
      </c>
      <c r="F8" s="262"/>
      <c r="G8" s="260"/>
      <c r="H8" s="260"/>
      <c r="I8" s="260"/>
      <c r="J8" s="260"/>
      <c r="K8" s="260"/>
      <c r="L8" s="260"/>
      <c r="M8" s="261"/>
      <c r="N8" s="261"/>
      <c r="O8" s="151"/>
    </row>
    <row r="9" spans="2:17" s="6" customFormat="1" ht="20.100000000000001" customHeight="1">
      <c r="B9" s="151"/>
      <c r="C9" s="263" t="s">
        <v>517</v>
      </c>
      <c r="D9" s="264">
        <v>670494</v>
      </c>
      <c r="E9" s="368">
        <v>687328.33000000007</v>
      </c>
      <c r="F9" s="262"/>
      <c r="G9" s="265" t="s">
        <v>517</v>
      </c>
      <c r="H9" s="266">
        <v>673667.85</v>
      </c>
      <c r="I9" s="266">
        <v>576610.6</v>
      </c>
      <c r="J9" s="266">
        <v>547064</v>
      </c>
      <c r="K9" s="266">
        <v>727358</v>
      </c>
      <c r="L9" s="266">
        <v>683969</v>
      </c>
      <c r="M9" s="266">
        <v>725975</v>
      </c>
      <c r="N9" s="370">
        <f>SUM(N10:N17)</f>
        <v>653888</v>
      </c>
      <c r="O9" s="151"/>
    </row>
    <row r="10" spans="2:17" s="6" customFormat="1" ht="20.100000000000001" customHeight="1">
      <c r="B10" s="151"/>
      <c r="C10" s="267" t="s">
        <v>449</v>
      </c>
      <c r="D10" s="268">
        <v>661152</v>
      </c>
      <c r="E10" s="369">
        <v>677442</v>
      </c>
      <c r="F10" s="420"/>
      <c r="G10" s="267" t="s">
        <v>449</v>
      </c>
      <c r="H10" s="455">
        <v>646846</v>
      </c>
      <c r="I10" s="455">
        <v>561618</v>
      </c>
      <c r="J10" s="455">
        <v>539067</v>
      </c>
      <c r="K10" s="455">
        <v>717291</v>
      </c>
      <c r="L10" s="455">
        <v>673186</v>
      </c>
      <c r="M10" s="268">
        <v>716979</v>
      </c>
      <c r="N10" s="369">
        <v>644669</v>
      </c>
      <c r="O10" s="151"/>
      <c r="Q10" s="489"/>
    </row>
    <row r="11" spans="2:17" s="6" customFormat="1" ht="20.100000000000001" customHeight="1">
      <c r="B11" s="151"/>
      <c r="C11" s="267" t="s">
        <v>448</v>
      </c>
      <c r="D11" s="268">
        <v>33</v>
      </c>
      <c r="E11" s="369">
        <v>95.8</v>
      </c>
      <c r="F11" s="420"/>
      <c r="G11" s="267" t="s">
        <v>448</v>
      </c>
      <c r="H11" s="455">
        <v>223</v>
      </c>
      <c r="I11" s="455">
        <v>195</v>
      </c>
      <c r="J11" s="455">
        <v>170</v>
      </c>
      <c r="K11" s="455">
        <v>110</v>
      </c>
      <c r="L11" s="455">
        <v>80</v>
      </c>
      <c r="M11" s="268">
        <v>83</v>
      </c>
      <c r="N11" s="369">
        <v>94</v>
      </c>
      <c r="O11" s="151"/>
      <c r="Q11" s="489"/>
    </row>
    <row r="12" spans="2:17" s="6" customFormat="1" ht="20.100000000000001" customHeight="1">
      <c r="B12" s="151"/>
      <c r="C12" s="267" t="s">
        <v>447</v>
      </c>
      <c r="D12" s="268">
        <v>8949</v>
      </c>
      <c r="E12" s="369">
        <v>9303.6299999999992</v>
      </c>
      <c r="F12" s="420"/>
      <c r="G12" s="267" t="s">
        <v>447</v>
      </c>
      <c r="H12" s="455">
        <v>3007</v>
      </c>
      <c r="I12" s="455">
        <v>688</v>
      </c>
      <c r="J12" s="455">
        <v>7803.01</v>
      </c>
      <c r="K12" s="455">
        <v>9894</v>
      </c>
      <c r="L12" s="455">
        <v>10189</v>
      </c>
      <c r="M12" s="268">
        <v>8606</v>
      </c>
      <c r="N12" s="369">
        <v>9062</v>
      </c>
      <c r="O12" s="151"/>
    </row>
    <row r="13" spans="2:17" s="6" customFormat="1" ht="20.100000000000001" customHeight="1">
      <c r="B13" s="151"/>
      <c r="C13" s="267" t="s">
        <v>101</v>
      </c>
      <c r="D13" s="268">
        <v>52</v>
      </c>
      <c r="E13" s="369">
        <v>51.9</v>
      </c>
      <c r="F13" s="420"/>
      <c r="G13" s="267" t="s">
        <v>101</v>
      </c>
      <c r="H13" s="455">
        <v>0</v>
      </c>
      <c r="I13" s="455">
        <v>0</v>
      </c>
      <c r="J13" s="455">
        <v>0</v>
      </c>
      <c r="K13" s="455">
        <v>39</v>
      </c>
      <c r="L13" s="455">
        <v>52</v>
      </c>
      <c r="M13" s="268">
        <v>52</v>
      </c>
      <c r="N13" s="369">
        <v>52</v>
      </c>
      <c r="O13" s="151"/>
    </row>
    <row r="14" spans="2:17" s="6" customFormat="1" ht="20.100000000000001" customHeight="1">
      <c r="B14" s="151"/>
      <c r="C14" s="267" t="s">
        <v>102</v>
      </c>
      <c r="D14" s="268" t="s">
        <v>444</v>
      </c>
      <c r="E14" s="369" t="s">
        <v>444</v>
      </c>
      <c r="F14" s="420"/>
      <c r="G14" s="267" t="s">
        <v>102</v>
      </c>
      <c r="H14" s="455">
        <v>0</v>
      </c>
      <c r="I14" s="455">
        <v>0</v>
      </c>
      <c r="J14" s="455">
        <v>0</v>
      </c>
      <c r="K14" s="455">
        <v>0</v>
      </c>
      <c r="L14" s="455">
        <v>0</v>
      </c>
      <c r="M14" s="268" t="s">
        <v>444</v>
      </c>
      <c r="N14" s="369" t="s">
        <v>444</v>
      </c>
      <c r="O14" s="151"/>
    </row>
    <row r="15" spans="2:17" s="6" customFormat="1" ht="20.100000000000001" customHeight="1">
      <c r="B15" s="151"/>
      <c r="C15" s="267" t="s">
        <v>450</v>
      </c>
      <c r="D15" s="268" t="s">
        <v>444</v>
      </c>
      <c r="E15" s="369" t="s">
        <v>444</v>
      </c>
      <c r="F15" s="420"/>
      <c r="G15" s="267" t="s">
        <v>450</v>
      </c>
      <c r="H15" s="455">
        <v>0</v>
      </c>
      <c r="I15" s="455">
        <v>0</v>
      </c>
      <c r="J15" s="455">
        <v>0</v>
      </c>
      <c r="K15" s="455">
        <v>0</v>
      </c>
      <c r="L15" s="455">
        <v>0</v>
      </c>
      <c r="M15" s="268" t="s">
        <v>444</v>
      </c>
      <c r="N15" s="369" t="s">
        <v>444</v>
      </c>
      <c r="O15" s="151"/>
    </row>
    <row r="16" spans="2:17" s="6" customFormat="1" ht="20.100000000000001" customHeight="1">
      <c r="B16" s="151"/>
      <c r="C16" s="267" t="s">
        <v>446</v>
      </c>
      <c r="D16" s="268">
        <v>16</v>
      </c>
      <c r="E16" s="369">
        <v>19</v>
      </c>
      <c r="F16" s="420"/>
      <c r="G16" s="267" t="s">
        <v>446</v>
      </c>
      <c r="H16" s="455">
        <v>23591.85</v>
      </c>
      <c r="I16" s="455">
        <v>14109.6</v>
      </c>
      <c r="J16" s="455">
        <v>23.99</v>
      </c>
      <c r="K16" s="455">
        <v>24</v>
      </c>
      <c r="L16" s="455">
        <v>24</v>
      </c>
      <c r="M16" s="268">
        <v>41</v>
      </c>
      <c r="N16" s="369">
        <v>11</v>
      </c>
      <c r="O16" s="151"/>
    </row>
    <row r="17" spans="2:18" s="6" customFormat="1" ht="20.100000000000001" customHeight="1">
      <c r="B17" s="151"/>
      <c r="C17" s="267" t="s">
        <v>103</v>
      </c>
      <c r="D17" s="268">
        <v>292</v>
      </c>
      <c r="E17" s="369">
        <v>416</v>
      </c>
      <c r="F17" s="262"/>
      <c r="G17" s="267" t="s">
        <v>103</v>
      </c>
      <c r="H17" s="455"/>
      <c r="I17" s="455"/>
      <c r="J17" s="455"/>
      <c r="K17" s="455"/>
      <c r="L17" s="455">
        <v>438</v>
      </c>
      <c r="M17" s="268">
        <v>214</v>
      </c>
      <c r="N17" s="369" t="s">
        <v>104</v>
      </c>
      <c r="O17" s="151"/>
    </row>
    <row r="18" spans="2:18" s="6" customFormat="1" ht="20.100000000000001" customHeight="1">
      <c r="B18" s="151"/>
      <c r="C18" s="265" t="s">
        <v>518</v>
      </c>
      <c r="D18" s="266">
        <v>202113</v>
      </c>
      <c r="E18" s="419">
        <v>200188.60655729999</v>
      </c>
      <c r="F18" s="262"/>
      <c r="G18" s="265" t="s">
        <v>518</v>
      </c>
      <c r="H18" s="266">
        <v>230539</v>
      </c>
      <c r="I18" s="266">
        <v>222097.35</v>
      </c>
      <c r="J18" s="266">
        <v>233304</v>
      </c>
      <c r="K18" s="266">
        <v>248594</v>
      </c>
      <c r="L18" s="266">
        <v>221430</v>
      </c>
      <c r="M18" s="266">
        <v>217452</v>
      </c>
      <c r="N18" s="370">
        <f t="shared" ref="N18" si="0">SUM(N19:N27)</f>
        <v>195858</v>
      </c>
      <c r="O18" s="151"/>
    </row>
    <row r="19" spans="2:18" s="6" customFormat="1" ht="20.100000000000001" customHeight="1">
      <c r="B19" s="151"/>
      <c r="C19" s="267" t="s">
        <v>449</v>
      </c>
      <c r="D19" s="268">
        <v>102917</v>
      </c>
      <c r="E19" s="369">
        <v>102556</v>
      </c>
      <c r="F19" s="269"/>
      <c r="G19" s="267" t="s">
        <v>449</v>
      </c>
      <c r="H19" s="455">
        <v>117603</v>
      </c>
      <c r="I19" s="455">
        <v>104591</v>
      </c>
      <c r="J19" s="455">
        <v>104105</v>
      </c>
      <c r="K19" s="455">
        <v>126091</v>
      </c>
      <c r="L19" s="455">
        <v>110916</v>
      </c>
      <c r="M19" s="456">
        <v>113271</v>
      </c>
      <c r="N19" s="369">
        <v>99885</v>
      </c>
      <c r="O19" s="151"/>
    </row>
    <row r="20" spans="2:18" s="6" customFormat="1" ht="20.100000000000001" customHeight="1">
      <c r="B20" s="151"/>
      <c r="C20" s="267" t="s">
        <v>448</v>
      </c>
      <c r="D20" s="268">
        <v>1073</v>
      </c>
      <c r="E20" s="369">
        <v>1014</v>
      </c>
      <c r="F20" s="262"/>
      <c r="G20" s="267" t="s">
        <v>448</v>
      </c>
      <c r="H20" s="455">
        <v>1596</v>
      </c>
      <c r="I20" s="455">
        <v>1552</v>
      </c>
      <c r="J20" s="455">
        <v>1582</v>
      </c>
      <c r="K20" s="455">
        <v>1363</v>
      </c>
      <c r="L20" s="455">
        <v>1209</v>
      </c>
      <c r="M20" s="456">
        <v>1144</v>
      </c>
      <c r="N20" s="369">
        <v>1079</v>
      </c>
      <c r="O20" s="151"/>
    </row>
    <row r="21" spans="2:18" s="6" customFormat="1" ht="20.100000000000001" customHeight="1">
      <c r="B21" s="151"/>
      <c r="C21" s="267" t="s">
        <v>447</v>
      </c>
      <c r="D21" s="268">
        <v>17565</v>
      </c>
      <c r="E21" s="369">
        <v>17256.377721339999</v>
      </c>
      <c r="F21" s="262"/>
      <c r="G21" s="267" t="s">
        <v>447</v>
      </c>
      <c r="H21" s="455">
        <v>25223.15</v>
      </c>
      <c r="I21" s="455">
        <v>20959</v>
      </c>
      <c r="J21" s="455">
        <v>19471</v>
      </c>
      <c r="K21" s="455">
        <v>19974.48</v>
      </c>
      <c r="L21" s="455">
        <v>20602</v>
      </c>
      <c r="M21" s="456">
        <v>19297</v>
      </c>
      <c r="N21" s="369">
        <v>17777</v>
      </c>
      <c r="O21" s="151"/>
    </row>
    <row r="22" spans="2:18" s="6" customFormat="1" ht="20.100000000000001" customHeight="1">
      <c r="B22" s="151"/>
      <c r="C22" s="267" t="s">
        <v>101</v>
      </c>
      <c r="D22" s="268">
        <v>516</v>
      </c>
      <c r="E22" s="369">
        <v>523</v>
      </c>
      <c r="F22" s="262"/>
      <c r="G22" s="267" t="s">
        <v>101</v>
      </c>
      <c r="H22" s="455">
        <v>0</v>
      </c>
      <c r="I22" s="455">
        <v>0</v>
      </c>
      <c r="J22" s="455">
        <v>0</v>
      </c>
      <c r="K22" s="455">
        <v>480</v>
      </c>
      <c r="L22" s="455">
        <v>411</v>
      </c>
      <c r="M22" s="456">
        <v>522</v>
      </c>
      <c r="N22" s="369">
        <v>511</v>
      </c>
      <c r="O22" s="151"/>
    </row>
    <row r="23" spans="2:18" s="6" customFormat="1" ht="20.100000000000001" customHeight="1">
      <c r="B23" s="151"/>
      <c r="C23" s="267" t="s">
        <v>102</v>
      </c>
      <c r="D23" s="268">
        <v>77272</v>
      </c>
      <c r="E23" s="369">
        <v>73706</v>
      </c>
      <c r="F23" s="262"/>
      <c r="G23" s="267" t="s">
        <v>102</v>
      </c>
      <c r="H23" s="455">
        <v>75874</v>
      </c>
      <c r="I23" s="455">
        <v>87924</v>
      </c>
      <c r="J23" s="455">
        <v>102376</v>
      </c>
      <c r="K23" s="455">
        <v>96800</v>
      </c>
      <c r="L23" s="455">
        <v>83441</v>
      </c>
      <c r="M23" s="456">
        <v>80439</v>
      </c>
      <c r="N23" s="369">
        <v>75790</v>
      </c>
      <c r="O23" s="151"/>
    </row>
    <row r="24" spans="2:18" s="6" customFormat="1" ht="20.100000000000001" customHeight="1">
      <c r="B24" s="151"/>
      <c r="C24" s="267" t="s">
        <v>609</v>
      </c>
      <c r="D24" s="268" t="s">
        <v>444</v>
      </c>
      <c r="E24" s="369">
        <v>1353</v>
      </c>
      <c r="F24" s="262"/>
      <c r="G24" s="267" t="s">
        <v>553</v>
      </c>
      <c r="H24" s="455">
        <v>0</v>
      </c>
      <c r="I24" s="455">
        <v>0</v>
      </c>
      <c r="J24" s="455">
        <v>0</v>
      </c>
      <c r="K24" s="455">
        <v>0</v>
      </c>
      <c r="L24" s="455">
        <v>0</v>
      </c>
      <c r="M24" s="456">
        <v>0</v>
      </c>
      <c r="N24" s="369">
        <v>561</v>
      </c>
      <c r="O24" s="151"/>
    </row>
    <row r="25" spans="2:18" s="6" customFormat="1" ht="20.100000000000001" customHeight="1">
      <c r="B25" s="151"/>
      <c r="C25" s="267" t="s">
        <v>446</v>
      </c>
      <c r="D25" s="268">
        <v>387</v>
      </c>
      <c r="E25" s="369">
        <v>466</v>
      </c>
      <c r="F25" s="270"/>
      <c r="G25" s="267" t="s">
        <v>446</v>
      </c>
      <c r="H25" s="455">
        <v>10242.85</v>
      </c>
      <c r="I25" s="455">
        <v>7071.35</v>
      </c>
      <c r="J25" s="455">
        <v>5770</v>
      </c>
      <c r="K25" s="455">
        <v>3885.52</v>
      </c>
      <c r="L25" s="455">
        <v>2466</v>
      </c>
      <c r="M25" s="456">
        <v>370</v>
      </c>
      <c r="N25" s="369">
        <v>255</v>
      </c>
      <c r="O25" s="151"/>
    </row>
    <row r="26" spans="2:18" s="6" customFormat="1" ht="20.100000000000001" customHeight="1">
      <c r="B26" s="151"/>
      <c r="C26" s="267" t="s">
        <v>610</v>
      </c>
      <c r="D26" s="268" t="s">
        <v>104</v>
      </c>
      <c r="E26" s="369">
        <v>32.228835960000005</v>
      </c>
      <c r="F26" s="270"/>
      <c r="G26" s="267" t="s">
        <v>509</v>
      </c>
      <c r="H26" s="267"/>
      <c r="I26" s="267"/>
      <c r="J26" s="456"/>
      <c r="K26" s="456"/>
      <c r="L26" s="456"/>
      <c r="M26" s="456"/>
      <c r="N26" s="369" t="s">
        <v>104</v>
      </c>
      <c r="O26" s="151"/>
    </row>
    <row r="27" spans="2:18" s="6" customFormat="1" ht="20.100000000000001" customHeight="1">
      <c r="B27" s="151"/>
      <c r="C27" s="267" t="s">
        <v>103</v>
      </c>
      <c r="D27" s="268">
        <v>2383</v>
      </c>
      <c r="E27" s="369">
        <v>3282</v>
      </c>
      <c r="F27" s="262"/>
      <c r="G27" s="446" t="s">
        <v>103</v>
      </c>
      <c r="H27" s="446"/>
      <c r="I27" s="446"/>
      <c r="J27" s="457"/>
      <c r="K27" s="457"/>
      <c r="L27" s="458">
        <v>2385</v>
      </c>
      <c r="M27" s="458">
        <v>2409</v>
      </c>
      <c r="N27" s="372" t="s">
        <v>104</v>
      </c>
      <c r="O27" s="151"/>
    </row>
    <row r="28" spans="2:18" s="6" customFormat="1" ht="20.100000000000001" customHeight="1">
      <c r="B28" s="151"/>
      <c r="C28" s="265" t="s">
        <v>513</v>
      </c>
      <c r="D28" s="266">
        <v>60757960</v>
      </c>
      <c r="E28" s="370">
        <v>63273853.710742295</v>
      </c>
      <c r="F28" s="262"/>
      <c r="G28" s="262"/>
      <c r="H28" s="270"/>
      <c r="I28" s="270"/>
      <c r="J28" s="262"/>
      <c r="K28" s="262"/>
      <c r="L28" s="262"/>
      <c r="M28" s="262"/>
      <c r="N28" s="420"/>
      <c r="O28" s="151"/>
    </row>
    <row r="29" spans="2:18" s="6" customFormat="1" ht="21.95" customHeight="1">
      <c r="B29" s="151"/>
      <c r="C29" s="265" t="s">
        <v>514</v>
      </c>
      <c r="D29" s="266">
        <v>47993309</v>
      </c>
      <c r="E29" s="370">
        <v>51211947.710742295</v>
      </c>
      <c r="F29" s="262"/>
      <c r="G29" s="262"/>
      <c r="H29" s="270"/>
      <c r="I29" s="270"/>
      <c r="J29" s="262"/>
      <c r="K29" s="262"/>
      <c r="L29" s="262"/>
      <c r="M29" s="262"/>
      <c r="N29" s="262"/>
      <c r="O29" s="151"/>
    </row>
    <row r="30" spans="2:18" s="6" customFormat="1" ht="20.100000000000001" customHeight="1">
      <c r="B30" s="151"/>
      <c r="C30" s="267" t="s">
        <v>105</v>
      </c>
      <c r="D30" s="268">
        <v>9937105</v>
      </c>
      <c r="E30" s="485">
        <v>8385569.4749999996</v>
      </c>
      <c r="F30" s="262"/>
      <c r="G30" s="271" t="s">
        <v>519</v>
      </c>
      <c r="H30" s="261">
        <v>2019</v>
      </c>
      <c r="I30" s="261">
        <v>2020</v>
      </c>
      <c r="J30" s="261">
        <v>2021</v>
      </c>
      <c r="K30" s="261">
        <v>2022</v>
      </c>
      <c r="L30" s="261">
        <v>2023</v>
      </c>
      <c r="M30" s="261">
        <v>2024</v>
      </c>
      <c r="N30" s="261">
        <v>2025</v>
      </c>
      <c r="O30" s="151"/>
    </row>
    <row r="31" spans="2:18" s="6" customFormat="1" ht="20.100000000000001" customHeight="1">
      <c r="B31" s="151"/>
      <c r="C31" s="267" t="s">
        <v>106</v>
      </c>
      <c r="D31" s="268">
        <v>127947</v>
      </c>
      <c r="E31" s="369">
        <v>75228.443092779038</v>
      </c>
      <c r="F31" s="262"/>
      <c r="G31" s="528" t="s">
        <v>510</v>
      </c>
      <c r="H31" s="538">
        <v>0.1366</v>
      </c>
      <c r="I31" s="532">
        <v>0.1426</v>
      </c>
      <c r="J31" s="532">
        <v>0.14860000000000001</v>
      </c>
      <c r="K31" s="532">
        <v>0.14280000000000001</v>
      </c>
      <c r="L31" s="532">
        <v>0.13869999999999999</v>
      </c>
      <c r="M31" s="532">
        <v>0.1492</v>
      </c>
      <c r="N31" s="536">
        <v>0.15620000000000001</v>
      </c>
      <c r="O31" s="151"/>
      <c r="Q31" s="489"/>
      <c r="R31" s="489"/>
    </row>
    <row r="32" spans="2:18" s="6" customFormat="1" ht="20.100000000000001" customHeight="1">
      <c r="B32" s="151"/>
      <c r="C32" s="267" t="s">
        <v>107</v>
      </c>
      <c r="D32" s="268">
        <v>167234</v>
      </c>
      <c r="E32" s="369">
        <v>41043.357306321086</v>
      </c>
      <c r="F32" s="262"/>
      <c r="G32" s="529"/>
      <c r="H32" s="539"/>
      <c r="I32" s="533"/>
      <c r="J32" s="533"/>
      <c r="K32" s="533"/>
      <c r="L32" s="533"/>
      <c r="M32" s="533"/>
      <c r="N32" s="537"/>
      <c r="O32" s="151"/>
      <c r="Q32" s="489"/>
      <c r="R32" s="489"/>
    </row>
    <row r="33" spans="2:18" s="6" customFormat="1" ht="20.100000000000001" customHeight="1">
      <c r="B33" s="151"/>
      <c r="C33" s="267" t="s">
        <v>108</v>
      </c>
      <c r="D33" s="268">
        <v>1614009</v>
      </c>
      <c r="E33" s="369">
        <v>1102234</v>
      </c>
      <c r="F33" s="262"/>
      <c r="G33" s="529" t="s">
        <v>730</v>
      </c>
      <c r="H33" s="542">
        <v>1.9E-3</v>
      </c>
      <c r="I33" s="527">
        <v>1.5E-3</v>
      </c>
      <c r="J33" s="527">
        <v>2.5000000000000001E-3</v>
      </c>
      <c r="K33" s="527">
        <v>2.5000000000000001E-3</v>
      </c>
      <c r="L33" s="527">
        <v>2.1199999999999999E-3</v>
      </c>
      <c r="M33" s="527">
        <v>1.98E-3</v>
      </c>
      <c r="N33" s="526">
        <v>1.8799999999999999E-3</v>
      </c>
      <c r="O33" s="151"/>
      <c r="Q33" s="489"/>
      <c r="R33" s="489"/>
    </row>
    <row r="34" spans="2:18" s="6" customFormat="1" ht="20.100000000000001" customHeight="1">
      <c r="B34" s="151"/>
      <c r="C34" s="267" t="s">
        <v>109</v>
      </c>
      <c r="D34" s="268">
        <v>93708</v>
      </c>
      <c r="E34" s="369">
        <v>35151</v>
      </c>
      <c r="F34" s="262"/>
      <c r="G34" s="529"/>
      <c r="H34" s="542"/>
      <c r="I34" s="527"/>
      <c r="J34" s="527"/>
      <c r="K34" s="527"/>
      <c r="L34" s="527"/>
      <c r="M34" s="527"/>
      <c r="N34" s="526"/>
      <c r="O34" s="151"/>
    </row>
    <row r="35" spans="2:18" s="6" customFormat="1" ht="20.100000000000001" customHeight="1">
      <c r="B35" s="151"/>
      <c r="C35" s="267" t="s">
        <v>110</v>
      </c>
      <c r="D35" s="268">
        <v>4357</v>
      </c>
      <c r="E35" s="369">
        <v>1651.3544775343235</v>
      </c>
      <c r="F35" s="262"/>
      <c r="G35" s="535" t="s">
        <v>731</v>
      </c>
      <c r="H35" s="540" t="s">
        <v>444</v>
      </c>
      <c r="I35" s="541" t="s">
        <v>444</v>
      </c>
      <c r="J35" s="530">
        <v>102376</v>
      </c>
      <c r="K35" s="530">
        <v>91453</v>
      </c>
      <c r="L35" s="530">
        <v>76787</v>
      </c>
      <c r="M35" s="530">
        <v>73474</v>
      </c>
      <c r="N35" s="531">
        <v>67801</v>
      </c>
      <c r="O35" s="151"/>
    </row>
    <row r="36" spans="2:18" s="6" customFormat="1" ht="20.100000000000001" customHeight="1">
      <c r="B36" s="151"/>
      <c r="C36" s="267" t="s">
        <v>111</v>
      </c>
      <c r="D36" s="268">
        <v>5625</v>
      </c>
      <c r="E36" s="369">
        <v>2780</v>
      </c>
      <c r="F36" s="262"/>
      <c r="G36" s="535"/>
      <c r="H36" s="540"/>
      <c r="I36" s="541"/>
      <c r="J36" s="530"/>
      <c r="K36" s="530"/>
      <c r="L36" s="530"/>
      <c r="M36" s="530"/>
      <c r="N36" s="531"/>
      <c r="O36" s="151"/>
    </row>
    <row r="37" spans="2:18" s="6" customFormat="1" ht="20.100000000000001" customHeight="1">
      <c r="B37" s="151"/>
      <c r="C37" s="267" t="s">
        <v>112</v>
      </c>
      <c r="D37" s="268" t="s">
        <v>444</v>
      </c>
      <c r="E37" s="369" t="s">
        <v>444</v>
      </c>
      <c r="F37" s="262"/>
      <c r="G37" s="262"/>
      <c r="H37" s="270"/>
      <c r="I37" s="270"/>
      <c r="J37" s="262"/>
      <c r="K37" s="262"/>
      <c r="L37" s="262"/>
      <c r="M37" s="262"/>
      <c r="N37" s="262"/>
      <c r="O37" s="151"/>
      <c r="Q37" s="489"/>
    </row>
    <row r="38" spans="2:18" s="6" customFormat="1" ht="20.100000000000001" customHeight="1">
      <c r="B38" s="151"/>
      <c r="C38" s="267" t="s">
        <v>113</v>
      </c>
      <c r="D38" s="268" t="s">
        <v>444</v>
      </c>
      <c r="E38" s="369" t="s">
        <v>444</v>
      </c>
      <c r="F38" s="262"/>
      <c r="G38" s="262"/>
      <c r="H38" s="270"/>
      <c r="I38" s="270"/>
      <c r="J38" s="262"/>
      <c r="K38" s="262"/>
      <c r="L38" s="262"/>
      <c r="M38" s="262"/>
      <c r="N38" s="262"/>
      <c r="O38" s="151"/>
      <c r="Q38" s="489"/>
      <c r="R38" s="489"/>
    </row>
    <row r="39" spans="2:18" s="6" customFormat="1" ht="23.1" customHeight="1">
      <c r="B39" s="151"/>
      <c r="C39" s="267" t="s">
        <v>114</v>
      </c>
      <c r="D39" s="268" t="s">
        <v>444</v>
      </c>
      <c r="E39" s="369" t="s">
        <v>444</v>
      </c>
      <c r="F39" s="262"/>
      <c r="G39" s="544" t="s">
        <v>520</v>
      </c>
      <c r="H39" s="544"/>
      <c r="I39" s="544"/>
      <c r="J39" s="544"/>
      <c r="K39" s="544"/>
      <c r="L39" s="544"/>
      <c r="M39" s="261">
        <v>2024</v>
      </c>
      <c r="N39" s="261">
        <v>2025</v>
      </c>
      <c r="O39" s="151"/>
      <c r="R39" s="490"/>
    </row>
    <row r="40" spans="2:18" s="6" customFormat="1" ht="23.1" customHeight="1">
      <c r="B40" s="151"/>
      <c r="C40" s="267" t="s">
        <v>115</v>
      </c>
      <c r="D40" s="268">
        <v>36021805</v>
      </c>
      <c r="E40" s="369">
        <v>41551362.079999998</v>
      </c>
      <c r="F40" s="262"/>
      <c r="G40" s="545" t="s">
        <v>733</v>
      </c>
      <c r="H40" s="545"/>
      <c r="I40" s="545"/>
      <c r="J40" s="545"/>
      <c r="K40" s="545"/>
      <c r="L40" s="545"/>
      <c r="M40" s="272">
        <v>0.15759999999999999</v>
      </c>
      <c r="N40" s="373">
        <v>0.15570000000000001</v>
      </c>
      <c r="O40" s="151"/>
    </row>
    <row r="41" spans="2:18" s="6" customFormat="1" ht="23.1" customHeight="1">
      <c r="B41" s="151"/>
      <c r="C41" s="267" t="s">
        <v>116</v>
      </c>
      <c r="D41" s="268" t="s">
        <v>444</v>
      </c>
      <c r="E41" s="369" t="s">
        <v>444</v>
      </c>
      <c r="F41" s="262"/>
      <c r="G41" s="546" t="s">
        <v>732</v>
      </c>
      <c r="H41" s="546"/>
      <c r="I41" s="546"/>
      <c r="J41" s="546"/>
      <c r="K41" s="546"/>
      <c r="L41" s="546"/>
      <c r="M41" s="273">
        <v>69880.67</v>
      </c>
      <c r="N41" s="374">
        <v>67890.395540601457</v>
      </c>
      <c r="O41" s="151"/>
      <c r="R41" s="489"/>
    </row>
    <row r="42" spans="2:18" s="6" customFormat="1" ht="23.1" customHeight="1">
      <c r="B42" s="151"/>
      <c r="C42" s="267" t="s">
        <v>117</v>
      </c>
      <c r="D42" s="268" t="s">
        <v>444</v>
      </c>
      <c r="E42" s="369" t="s">
        <v>444</v>
      </c>
      <c r="F42" s="262"/>
      <c r="G42" s="547" t="s">
        <v>734</v>
      </c>
      <c r="H42" s="547"/>
      <c r="I42" s="547"/>
      <c r="J42" s="547"/>
      <c r="K42" s="547"/>
      <c r="L42" s="547"/>
      <c r="M42" s="273"/>
      <c r="N42" s="374">
        <v>208555</v>
      </c>
      <c r="O42" s="151"/>
      <c r="R42" s="490"/>
    </row>
    <row r="43" spans="2:18" s="6" customFormat="1" ht="23.1" customHeight="1">
      <c r="B43" s="151"/>
      <c r="C43" s="267" t="s">
        <v>118</v>
      </c>
      <c r="D43" s="268" t="s">
        <v>444</v>
      </c>
      <c r="E43" s="369" t="s">
        <v>444</v>
      </c>
      <c r="F43" s="262"/>
      <c r="G43" s="546" t="s">
        <v>753</v>
      </c>
      <c r="H43" s="546"/>
      <c r="I43" s="546"/>
      <c r="J43" s="546"/>
      <c r="K43" s="546"/>
      <c r="L43" s="546"/>
      <c r="M43" s="267">
        <v>100</v>
      </c>
      <c r="N43" s="375">
        <v>100</v>
      </c>
      <c r="O43" s="151"/>
    </row>
    <row r="44" spans="2:18" s="6" customFormat="1" ht="20.100000000000001" customHeight="1">
      <c r="B44" s="151"/>
      <c r="C44" s="267" t="s">
        <v>119</v>
      </c>
      <c r="D44" s="268">
        <v>21519</v>
      </c>
      <c r="E44" s="485">
        <v>16928.000865664548</v>
      </c>
      <c r="F44" s="262"/>
      <c r="G44" s="546" t="s">
        <v>515</v>
      </c>
      <c r="H44" s="546"/>
      <c r="I44" s="546"/>
      <c r="J44" s="546"/>
      <c r="K44" s="546"/>
      <c r="L44" s="546"/>
      <c r="M44" s="267">
        <v>144</v>
      </c>
      <c r="N44" s="375">
        <v>290</v>
      </c>
      <c r="O44" s="151"/>
    </row>
    <row r="45" spans="2:18" s="6" customFormat="1" ht="20.100000000000001" customHeight="1">
      <c r="B45" s="151"/>
      <c r="C45" s="265" t="s">
        <v>812</v>
      </c>
      <c r="D45" s="266">
        <v>12764651</v>
      </c>
      <c r="E45" s="370">
        <v>12061906</v>
      </c>
      <c r="F45" s="262"/>
      <c r="G45" s="549" t="s">
        <v>516</v>
      </c>
      <c r="H45" s="549"/>
      <c r="I45" s="549"/>
      <c r="J45" s="549"/>
      <c r="K45" s="549"/>
      <c r="L45" s="549"/>
      <c r="M45" s="274">
        <v>171</v>
      </c>
      <c r="N45" s="376">
        <v>204</v>
      </c>
      <c r="O45" s="151"/>
    </row>
    <row r="46" spans="2:18" s="6" customFormat="1" ht="20.100000000000001" customHeight="1">
      <c r="B46" s="151"/>
      <c r="C46" s="267" t="s">
        <v>105</v>
      </c>
      <c r="D46" s="268">
        <v>1476676</v>
      </c>
      <c r="E46" s="369">
        <v>1442755</v>
      </c>
      <c r="F46" s="262"/>
      <c r="G46" s="262"/>
      <c r="H46" s="270"/>
      <c r="I46" s="270"/>
      <c r="J46" s="262"/>
      <c r="K46" s="262"/>
      <c r="L46" s="262"/>
      <c r="M46" s="262"/>
      <c r="N46" s="262"/>
      <c r="O46" s="151"/>
    </row>
    <row r="47" spans="2:18" s="6" customFormat="1" ht="20.100000000000001" customHeight="1">
      <c r="B47" s="151"/>
      <c r="C47" s="267" t="s">
        <v>106</v>
      </c>
      <c r="D47" s="268" t="s">
        <v>444</v>
      </c>
      <c r="E47" s="369" t="s">
        <v>444</v>
      </c>
      <c r="F47" s="262"/>
      <c r="G47" s="262"/>
      <c r="H47" s="270"/>
      <c r="I47" s="270"/>
      <c r="J47" s="262"/>
      <c r="K47" s="262"/>
      <c r="L47" s="262"/>
      <c r="M47" s="262"/>
      <c r="N47" s="262"/>
      <c r="O47" s="151"/>
    </row>
    <row r="48" spans="2:18" s="6" customFormat="1" ht="20.100000000000001" customHeight="1">
      <c r="B48" s="151"/>
      <c r="C48" s="267" t="s">
        <v>107</v>
      </c>
      <c r="D48" s="268">
        <v>336</v>
      </c>
      <c r="E48" s="369">
        <v>298</v>
      </c>
      <c r="F48" s="262"/>
      <c r="G48" s="184" t="s">
        <v>120</v>
      </c>
      <c r="H48" s="261">
        <v>2019</v>
      </c>
      <c r="I48" s="261">
        <v>2020</v>
      </c>
      <c r="J48" s="261">
        <v>2021</v>
      </c>
      <c r="K48" s="261">
        <v>2022</v>
      </c>
      <c r="L48" s="261">
        <v>2023</v>
      </c>
      <c r="M48" s="184">
        <v>2024</v>
      </c>
      <c r="N48" s="184">
        <v>2025</v>
      </c>
      <c r="O48" s="151"/>
    </row>
    <row r="49" spans="2:15" s="6" customFormat="1" ht="20.100000000000001" customHeight="1">
      <c r="B49" s="151"/>
      <c r="C49" s="267" t="s">
        <v>108</v>
      </c>
      <c r="D49" s="268">
        <v>390474</v>
      </c>
      <c r="E49" s="369">
        <v>337077</v>
      </c>
      <c r="F49" s="262"/>
      <c r="G49" s="445" t="s">
        <v>754</v>
      </c>
      <c r="H49" s="275">
        <v>234439503</v>
      </c>
      <c r="I49" s="275">
        <v>192480058</v>
      </c>
      <c r="J49" s="275">
        <v>180840826</v>
      </c>
      <c r="K49" s="275">
        <v>244007682</v>
      </c>
      <c r="L49" s="275">
        <v>242302738</v>
      </c>
      <c r="M49" s="275">
        <v>230170454</v>
      </c>
      <c r="N49" s="377">
        <v>210135554</v>
      </c>
      <c r="O49" s="151"/>
    </row>
    <row r="50" spans="2:15" s="6" customFormat="1" ht="20.100000000000001" customHeight="1">
      <c r="B50" s="151"/>
      <c r="C50" s="267" t="s">
        <v>109</v>
      </c>
      <c r="D50" s="268">
        <v>1199</v>
      </c>
      <c r="E50" s="369">
        <v>1026</v>
      </c>
      <c r="F50" s="262"/>
      <c r="G50" s="262" t="s">
        <v>121</v>
      </c>
      <c r="H50" s="460">
        <v>231137212</v>
      </c>
      <c r="I50" s="460">
        <v>189850960</v>
      </c>
      <c r="J50" s="460">
        <v>178025514</v>
      </c>
      <c r="K50" s="460">
        <v>241683136</v>
      </c>
      <c r="L50" s="460">
        <v>239862674</v>
      </c>
      <c r="M50" s="276">
        <v>228191263</v>
      </c>
      <c r="N50" s="378">
        <v>208364560</v>
      </c>
      <c r="O50" s="151"/>
    </row>
    <row r="51" spans="2:15" s="6" customFormat="1" ht="20.100000000000001" customHeight="1">
      <c r="B51" s="151"/>
      <c r="C51" s="267" t="s">
        <v>110</v>
      </c>
      <c r="D51" s="268">
        <v>842</v>
      </c>
      <c r="E51" s="369">
        <v>840</v>
      </c>
      <c r="F51" s="262"/>
      <c r="G51" s="262" t="s">
        <v>122</v>
      </c>
      <c r="H51" s="460">
        <v>2963596</v>
      </c>
      <c r="I51" s="460">
        <v>2232168</v>
      </c>
      <c r="J51" s="460">
        <v>2337359</v>
      </c>
      <c r="K51" s="460">
        <v>1866362</v>
      </c>
      <c r="L51" s="460">
        <v>1979060</v>
      </c>
      <c r="M51" s="277">
        <v>1517514</v>
      </c>
      <c r="N51" s="378">
        <f>210135554-N50-N52</f>
        <v>1323271</v>
      </c>
      <c r="O51" s="151"/>
    </row>
    <row r="52" spans="2:15" s="6" customFormat="1" ht="20.100000000000001" customHeight="1">
      <c r="B52" s="151"/>
      <c r="C52" s="267" t="s">
        <v>111</v>
      </c>
      <c r="D52" s="268" t="s">
        <v>444</v>
      </c>
      <c r="E52" s="369" t="s">
        <v>444</v>
      </c>
      <c r="F52" s="262"/>
      <c r="G52" s="262" t="s">
        <v>123</v>
      </c>
      <c r="H52" s="460">
        <v>338695</v>
      </c>
      <c r="I52" s="460">
        <v>396930</v>
      </c>
      <c r="J52" s="460">
        <v>477953</v>
      </c>
      <c r="K52" s="460">
        <v>458184</v>
      </c>
      <c r="L52" s="460">
        <v>461004</v>
      </c>
      <c r="M52" s="276">
        <v>461677</v>
      </c>
      <c r="N52" s="378">
        <v>447723</v>
      </c>
      <c r="O52" s="151"/>
    </row>
    <row r="53" spans="2:15" s="6" customFormat="1" ht="20.100000000000001" customHeight="1">
      <c r="B53" s="151"/>
      <c r="C53" s="267" t="s">
        <v>112</v>
      </c>
      <c r="D53" s="268" t="s">
        <v>444</v>
      </c>
      <c r="E53" s="369" t="s">
        <v>444</v>
      </c>
      <c r="F53" s="262"/>
      <c r="G53" s="262" t="s">
        <v>755</v>
      </c>
      <c r="H53" s="459">
        <v>102.4</v>
      </c>
      <c r="I53" s="459">
        <v>101.4</v>
      </c>
      <c r="J53" s="459">
        <v>95.9</v>
      </c>
      <c r="K53" s="459">
        <v>99.9</v>
      </c>
      <c r="L53" s="459">
        <v>100.82</v>
      </c>
      <c r="M53" s="276">
        <v>103</v>
      </c>
      <c r="N53" s="379">
        <v>106.2</v>
      </c>
      <c r="O53" s="151"/>
    </row>
    <row r="54" spans="2:15" s="6" customFormat="1" ht="20.100000000000001" customHeight="1">
      <c r="B54" s="151"/>
      <c r="C54" s="267" t="s">
        <v>113</v>
      </c>
      <c r="D54" s="268" t="s">
        <v>444</v>
      </c>
      <c r="E54" s="369" t="s">
        <v>444</v>
      </c>
      <c r="F54" s="262"/>
      <c r="G54" s="551" t="s">
        <v>445</v>
      </c>
      <c r="H54" s="551"/>
      <c r="I54" s="551"/>
      <c r="J54" s="551"/>
      <c r="K54" s="551"/>
      <c r="L54" s="551"/>
      <c r="M54" s="275">
        <v>210027973</v>
      </c>
      <c r="N54" s="377">
        <v>220413962</v>
      </c>
      <c r="O54" s="151"/>
    </row>
    <row r="55" spans="2:15" s="6" customFormat="1" ht="20.100000000000001" customHeight="1">
      <c r="B55" s="151"/>
      <c r="C55" s="267" t="s">
        <v>114</v>
      </c>
      <c r="D55" s="268" t="s">
        <v>444</v>
      </c>
      <c r="E55" s="369" t="s">
        <v>444</v>
      </c>
      <c r="F55" s="262"/>
      <c r="G55" s="534" t="s">
        <v>121</v>
      </c>
      <c r="H55" s="534"/>
      <c r="I55" s="534"/>
      <c r="J55" s="534"/>
      <c r="K55" s="534"/>
      <c r="L55" s="534"/>
      <c r="M55" s="277">
        <v>208197751</v>
      </c>
      <c r="N55" s="380">
        <v>218576871</v>
      </c>
      <c r="O55" s="151"/>
    </row>
    <row r="56" spans="2:15" s="6" customFormat="1" ht="20.100000000000001" customHeight="1">
      <c r="B56" s="151"/>
      <c r="C56" s="267" t="s">
        <v>115</v>
      </c>
      <c r="D56" s="268">
        <v>10894782</v>
      </c>
      <c r="E56" s="369">
        <v>10279543</v>
      </c>
      <c r="F56" s="262"/>
      <c r="G56" s="534" t="s">
        <v>122</v>
      </c>
      <c r="H56" s="534"/>
      <c r="I56" s="534"/>
      <c r="J56" s="534"/>
      <c r="K56" s="534"/>
      <c r="L56" s="534"/>
      <c r="M56" s="277">
        <v>1386890</v>
      </c>
      <c r="N56" s="380">
        <f>220413962-N55-N57</f>
        <v>1316097</v>
      </c>
      <c r="O56" s="151"/>
    </row>
    <row r="57" spans="2:15" s="6" customFormat="1" ht="20.100000000000001" customHeight="1">
      <c r="B57" s="151"/>
      <c r="C57" s="267" t="s">
        <v>116</v>
      </c>
      <c r="D57" s="268" t="s">
        <v>444</v>
      </c>
      <c r="E57" s="369" t="s">
        <v>444</v>
      </c>
      <c r="F57" s="262"/>
      <c r="G57" s="534" t="s">
        <v>123</v>
      </c>
      <c r="H57" s="534"/>
      <c r="I57" s="534"/>
      <c r="J57" s="534"/>
      <c r="K57" s="534"/>
      <c r="L57" s="534"/>
      <c r="M57" s="277">
        <v>443332</v>
      </c>
      <c r="N57" s="380">
        <v>520994</v>
      </c>
      <c r="O57" s="151"/>
    </row>
    <row r="58" spans="2:15" s="6" customFormat="1" ht="20.100000000000001" customHeight="1">
      <c r="B58" s="151"/>
      <c r="C58" s="267" t="s">
        <v>117</v>
      </c>
      <c r="D58" s="268" t="s">
        <v>444</v>
      </c>
      <c r="E58" s="369" t="s">
        <v>444</v>
      </c>
      <c r="F58" s="262"/>
      <c r="G58" s="550" t="s">
        <v>755</v>
      </c>
      <c r="H58" s="550"/>
      <c r="I58" s="550"/>
      <c r="J58" s="550"/>
      <c r="K58" s="550"/>
      <c r="L58" s="550"/>
      <c r="M58" s="278">
        <v>107.8</v>
      </c>
      <c r="N58" s="381">
        <v>104.4</v>
      </c>
      <c r="O58" s="151"/>
    </row>
    <row r="59" spans="2:15" ht="20.100000000000001" customHeight="1">
      <c r="C59" s="267" t="s">
        <v>118</v>
      </c>
      <c r="D59" s="268" t="s">
        <v>444</v>
      </c>
      <c r="E59" s="369" t="s">
        <v>444</v>
      </c>
      <c r="F59" s="262"/>
      <c r="G59" s="262"/>
      <c r="H59" s="262"/>
      <c r="I59" s="262"/>
      <c r="J59" s="262"/>
      <c r="K59" s="262"/>
      <c r="L59" s="262"/>
      <c r="M59" s="262"/>
      <c r="N59" s="262"/>
    </row>
    <row r="60" spans="2:15" ht="20.100000000000001" customHeight="1">
      <c r="C60" s="274" t="s">
        <v>119</v>
      </c>
      <c r="D60" s="279">
        <v>342</v>
      </c>
      <c r="E60" s="371">
        <v>368</v>
      </c>
      <c r="F60" s="262"/>
      <c r="G60" s="262"/>
      <c r="H60" s="270"/>
      <c r="I60" s="270"/>
      <c r="J60" s="262"/>
      <c r="K60" s="262"/>
      <c r="L60" s="262"/>
      <c r="M60" s="262"/>
      <c r="N60" s="262"/>
    </row>
    <row r="61" spans="2:15" ht="5.0999999999999996" customHeight="1">
      <c r="C61" s="282"/>
      <c r="D61" s="246"/>
      <c r="E61" s="246"/>
      <c r="F61" s="262"/>
      <c r="G61" s="280"/>
      <c r="H61" s="281"/>
      <c r="I61" s="281"/>
      <c r="J61" s="280"/>
      <c r="K61" s="280"/>
      <c r="L61" s="280"/>
      <c r="M61" s="280"/>
      <c r="N61" s="280"/>
    </row>
    <row r="62" spans="2:15" ht="20.100000000000001" customHeight="1">
      <c r="C62" s="548"/>
      <c r="D62" s="548"/>
      <c r="E62" s="548"/>
      <c r="F62" s="548"/>
      <c r="G62" s="548"/>
      <c r="H62" s="548"/>
      <c r="I62" s="548"/>
      <c r="J62" s="548"/>
      <c r="K62" s="548"/>
      <c r="L62" s="548"/>
      <c r="M62" s="548"/>
      <c r="N62" s="548"/>
    </row>
    <row r="63" spans="2:15" ht="20.100000000000001" customHeight="1">
      <c r="C63" s="524" t="s">
        <v>792</v>
      </c>
      <c r="D63" s="524"/>
      <c r="E63" s="524"/>
      <c r="F63" s="524"/>
      <c r="G63" s="524"/>
      <c r="H63" s="524"/>
      <c r="I63" s="524"/>
      <c r="J63" s="524"/>
      <c r="K63" s="524"/>
      <c r="L63" s="524"/>
      <c r="M63" s="524"/>
      <c r="N63" s="524"/>
    </row>
    <row r="64" spans="2:15" ht="20.100000000000001" customHeight="1">
      <c r="C64" s="524" t="s">
        <v>521</v>
      </c>
      <c r="D64" s="524"/>
      <c r="E64" s="524"/>
      <c r="F64" s="524"/>
      <c r="G64" s="524"/>
      <c r="H64" s="524"/>
      <c r="I64" s="524"/>
      <c r="J64" s="524"/>
      <c r="K64" s="524"/>
      <c r="L64" s="524"/>
      <c r="M64" s="524"/>
      <c r="N64" s="524"/>
    </row>
    <row r="65" spans="2:15" ht="20.100000000000001" customHeight="1">
      <c r="C65" s="524" t="s">
        <v>451</v>
      </c>
      <c r="D65" s="524"/>
      <c r="E65" s="524"/>
      <c r="F65" s="524"/>
      <c r="G65" s="524"/>
      <c r="H65" s="524"/>
      <c r="I65" s="524"/>
      <c r="J65" s="524"/>
      <c r="K65" s="524"/>
      <c r="L65" s="524"/>
      <c r="M65" s="524"/>
      <c r="N65" s="524"/>
    </row>
    <row r="66" spans="2:15" s="32" customFormat="1" ht="20.100000000000001" customHeight="1">
      <c r="B66" s="283"/>
      <c r="C66" s="524" t="s">
        <v>522</v>
      </c>
      <c r="D66" s="524"/>
      <c r="E66" s="524"/>
      <c r="F66" s="524"/>
      <c r="G66" s="524"/>
      <c r="H66" s="524"/>
      <c r="I66" s="524"/>
      <c r="J66" s="524"/>
      <c r="K66" s="524"/>
      <c r="L66" s="524"/>
      <c r="M66" s="524"/>
      <c r="N66" s="524"/>
      <c r="O66" s="283"/>
    </row>
    <row r="67" spans="2:15" s="32" customFormat="1" ht="20.100000000000001" customHeight="1">
      <c r="B67" s="283"/>
      <c r="C67" s="524" t="s">
        <v>452</v>
      </c>
      <c r="D67" s="524"/>
      <c r="E67" s="524"/>
      <c r="F67" s="524"/>
      <c r="G67" s="524"/>
      <c r="H67" s="524"/>
      <c r="I67" s="524"/>
      <c r="J67" s="524"/>
      <c r="K67" s="524"/>
      <c r="L67" s="524"/>
      <c r="M67" s="524"/>
      <c r="N67" s="524"/>
      <c r="O67" s="283"/>
    </row>
    <row r="68" spans="2:15" s="32" customFormat="1" ht="20.100000000000001" customHeight="1">
      <c r="B68" s="283"/>
      <c r="C68" s="524" t="s">
        <v>891</v>
      </c>
      <c r="D68" s="524"/>
      <c r="E68" s="524"/>
      <c r="F68" s="524"/>
      <c r="G68" s="524"/>
      <c r="H68" s="524"/>
      <c r="I68" s="524"/>
      <c r="J68" s="524"/>
      <c r="K68" s="524"/>
      <c r="L68" s="524"/>
      <c r="M68" s="524"/>
      <c r="N68" s="524"/>
      <c r="O68" s="283"/>
    </row>
    <row r="69" spans="2:15" s="32" customFormat="1" ht="30" customHeight="1">
      <c r="B69" s="283"/>
      <c r="C69" s="524" t="s">
        <v>744</v>
      </c>
      <c r="D69" s="524"/>
      <c r="E69" s="524"/>
      <c r="F69" s="524"/>
      <c r="G69" s="524"/>
      <c r="H69" s="524"/>
      <c r="I69" s="524"/>
      <c r="J69" s="524"/>
      <c r="K69" s="524"/>
      <c r="L69" s="524"/>
      <c r="M69" s="524"/>
      <c r="N69" s="524"/>
      <c r="O69" s="283"/>
    </row>
    <row r="70" spans="2:15" s="32" customFormat="1" ht="30" customHeight="1">
      <c r="B70" s="283"/>
      <c r="C70" s="524" t="s">
        <v>890</v>
      </c>
      <c r="D70" s="524"/>
      <c r="E70" s="524"/>
      <c r="F70" s="524"/>
      <c r="G70" s="524"/>
      <c r="H70" s="524"/>
      <c r="I70" s="524"/>
      <c r="J70" s="524"/>
      <c r="K70" s="524"/>
      <c r="L70" s="524"/>
      <c r="M70" s="524"/>
      <c r="N70" s="524"/>
      <c r="O70" s="283"/>
    </row>
    <row r="71" spans="2:15" s="32" customFormat="1" ht="39.75" customHeight="1">
      <c r="B71" s="283"/>
      <c r="C71" s="524" t="s">
        <v>780</v>
      </c>
      <c r="D71" s="524"/>
      <c r="E71" s="524"/>
      <c r="F71" s="524"/>
      <c r="G71" s="524"/>
      <c r="H71" s="524"/>
      <c r="I71" s="524"/>
      <c r="J71" s="524"/>
      <c r="K71" s="524"/>
      <c r="L71" s="524"/>
      <c r="M71" s="524"/>
      <c r="N71" s="524"/>
      <c r="O71" s="283"/>
    </row>
    <row r="72" spans="2:15" s="32" customFormat="1" ht="20.100000000000001" customHeight="1">
      <c r="B72" s="283"/>
      <c r="C72" s="524" t="s">
        <v>756</v>
      </c>
      <c r="D72" s="524"/>
      <c r="E72" s="524"/>
      <c r="F72" s="524"/>
      <c r="G72" s="524"/>
      <c r="H72" s="524"/>
      <c r="I72" s="524"/>
      <c r="J72" s="524"/>
      <c r="K72" s="524"/>
      <c r="L72" s="524"/>
      <c r="M72" s="524"/>
      <c r="N72" s="524"/>
      <c r="O72" s="283"/>
    </row>
    <row r="73" spans="2:15" s="32" customFormat="1" ht="20.100000000000001" customHeight="1">
      <c r="B73" s="283"/>
      <c r="C73" s="524" t="s">
        <v>757</v>
      </c>
      <c r="D73" s="524"/>
      <c r="E73" s="524"/>
      <c r="F73" s="524"/>
      <c r="G73" s="524"/>
      <c r="H73" s="524"/>
      <c r="I73" s="524"/>
      <c r="J73" s="524"/>
      <c r="K73" s="524"/>
      <c r="L73" s="524"/>
      <c r="M73" s="524"/>
      <c r="N73" s="524"/>
      <c r="O73" s="283"/>
    </row>
    <row r="74" spans="2:15" s="32" customFormat="1" ht="20.100000000000001" customHeight="1">
      <c r="B74" s="283"/>
      <c r="C74" s="524" t="s">
        <v>811</v>
      </c>
      <c r="D74" s="524"/>
      <c r="E74" s="524"/>
      <c r="F74" s="524"/>
      <c r="G74" s="524"/>
      <c r="H74" s="524"/>
      <c r="I74" s="524"/>
      <c r="J74" s="524"/>
      <c r="K74" s="524"/>
      <c r="L74" s="524"/>
      <c r="M74" s="524"/>
      <c r="N74" s="524"/>
      <c r="O74" s="283"/>
    </row>
    <row r="75" spans="2:15" s="32" customFormat="1" ht="20.100000000000001" customHeight="1">
      <c r="B75" s="283"/>
      <c r="C75" s="284"/>
      <c r="D75" s="285"/>
      <c r="E75" s="285"/>
      <c r="F75" s="283"/>
      <c r="G75" s="229"/>
      <c r="H75" s="229"/>
      <c r="I75" s="229"/>
      <c r="J75" s="283"/>
      <c r="K75" s="283"/>
      <c r="L75" s="283"/>
      <c r="M75" s="283"/>
      <c r="N75" s="283"/>
      <c r="O75" s="283"/>
    </row>
    <row r="76" spans="2:15" s="32" customFormat="1" ht="20.100000000000001" customHeight="1">
      <c r="B76" s="283"/>
      <c r="C76" s="284"/>
      <c r="D76" s="285"/>
      <c r="E76" s="285"/>
      <c r="F76" s="283"/>
      <c r="G76" s="286"/>
      <c r="H76" s="249"/>
      <c r="I76" s="249"/>
      <c r="J76" s="283"/>
      <c r="K76" s="283"/>
      <c r="L76" s="283"/>
      <c r="M76" s="283"/>
      <c r="N76" s="283"/>
      <c r="O76" s="283"/>
    </row>
    <row r="77" spans="2:15" s="32" customFormat="1" ht="20.100000000000001" customHeight="1">
      <c r="B77" s="283"/>
      <c r="C77" s="284"/>
      <c r="D77" s="285"/>
      <c r="E77" s="285"/>
      <c r="F77" s="283"/>
      <c r="G77" s="286"/>
      <c r="H77" s="249"/>
      <c r="I77" s="249"/>
      <c r="J77" s="283"/>
      <c r="K77" s="283"/>
      <c r="L77" s="283"/>
      <c r="M77" s="283"/>
      <c r="N77" s="283"/>
      <c r="O77" s="283"/>
    </row>
    <row r="78" spans="2:15" s="32" customFormat="1" ht="20.100000000000001" customHeight="1">
      <c r="B78" s="283"/>
      <c r="C78" s="284"/>
      <c r="D78" s="285"/>
      <c r="E78" s="285"/>
      <c r="F78" s="283"/>
      <c r="G78" s="286"/>
      <c r="H78" s="249"/>
      <c r="I78" s="249"/>
      <c r="J78" s="283"/>
      <c r="K78" s="283"/>
      <c r="L78" s="283"/>
      <c r="M78" s="283"/>
      <c r="N78" s="283"/>
      <c r="O78" s="283"/>
    </row>
    <row r="79" spans="2:15" s="32" customFormat="1" ht="20.100000000000001" customHeight="1">
      <c r="B79" s="283"/>
      <c r="C79" s="284"/>
      <c r="D79" s="285"/>
      <c r="E79" s="285"/>
      <c r="F79" s="283"/>
      <c r="G79" s="286"/>
      <c r="H79" s="249"/>
      <c r="I79" s="249"/>
      <c r="J79" s="283"/>
      <c r="K79" s="283"/>
      <c r="L79" s="283"/>
      <c r="M79" s="283"/>
      <c r="N79" s="283"/>
      <c r="O79" s="283"/>
    </row>
    <row r="80" spans="2:15" s="32" customFormat="1" ht="20.100000000000001" customHeight="1">
      <c r="B80" s="283"/>
      <c r="C80" s="284"/>
      <c r="D80" s="285"/>
      <c r="E80" s="285"/>
      <c r="F80" s="283"/>
      <c r="G80" s="286"/>
      <c r="H80" s="249"/>
      <c r="I80" s="249"/>
      <c r="J80" s="283"/>
      <c r="K80" s="283"/>
      <c r="L80" s="283"/>
      <c r="M80" s="283"/>
      <c r="N80" s="283"/>
      <c r="O80" s="283"/>
    </row>
    <row r="81" spans="3:14" ht="20.100000000000001" customHeight="1">
      <c r="C81" s="284"/>
      <c r="D81" s="285"/>
      <c r="E81" s="285"/>
      <c r="F81" s="283"/>
      <c r="G81" s="286"/>
      <c r="H81" s="249"/>
      <c r="I81" s="249"/>
      <c r="J81" s="283"/>
      <c r="K81" s="283"/>
      <c r="L81" s="283"/>
      <c r="M81" s="283"/>
      <c r="N81" s="283"/>
    </row>
    <row r="82" spans="3:14" ht="20.100000000000001" customHeight="1">
      <c r="C82" s="151"/>
      <c r="D82" s="151"/>
      <c r="E82" s="151"/>
      <c r="F82" s="151"/>
      <c r="G82" s="286"/>
      <c r="H82" s="249"/>
      <c r="I82" s="249"/>
      <c r="J82" s="283"/>
      <c r="K82" s="283"/>
      <c r="L82" s="283"/>
      <c r="M82" s="283"/>
      <c r="N82" s="283"/>
    </row>
    <row r="83" spans="3:14" ht="20.100000000000001" customHeight="1">
      <c r="C83" s="282"/>
      <c r="D83" s="246"/>
      <c r="E83" s="246"/>
      <c r="F83" s="247"/>
      <c r="G83" s="151"/>
      <c r="H83" s="151"/>
      <c r="I83" s="151"/>
      <c r="J83" s="127"/>
      <c r="K83" s="127"/>
      <c r="L83" s="127"/>
      <c r="M83" s="127"/>
      <c r="N83" s="127"/>
    </row>
    <row r="84" spans="3:14" ht="20.100000000000001" customHeight="1">
      <c r="C84" s="287"/>
      <c r="D84" s="246"/>
      <c r="E84" s="246"/>
      <c r="F84" s="288"/>
      <c r="G84" s="248"/>
      <c r="H84" s="248"/>
      <c r="I84" s="249"/>
      <c r="J84" s="127"/>
      <c r="K84" s="127"/>
      <c r="L84" s="127"/>
      <c r="M84" s="127"/>
      <c r="N84" s="127"/>
    </row>
    <row r="85" spans="3:14" ht="20.100000000000001" customHeight="1">
      <c r="C85" s="282"/>
      <c r="D85" s="246"/>
      <c r="E85" s="246"/>
      <c r="F85" s="247"/>
      <c r="G85" s="289"/>
      <c r="H85" s="290"/>
      <c r="I85" s="290"/>
      <c r="J85" s="127"/>
      <c r="K85" s="127"/>
      <c r="L85" s="127"/>
      <c r="M85" s="127"/>
      <c r="N85" s="127"/>
    </row>
    <row r="86" spans="3:14" ht="20.100000000000001" customHeight="1">
      <c r="C86" s="287"/>
      <c r="D86" s="285"/>
      <c r="E86" s="285"/>
      <c r="F86" s="127"/>
      <c r="G86" s="248"/>
      <c r="H86" s="248"/>
      <c r="I86" s="249"/>
      <c r="J86" s="127"/>
      <c r="K86" s="127"/>
      <c r="L86" s="127"/>
      <c r="M86" s="127"/>
      <c r="N86" s="127"/>
    </row>
    <row r="87" spans="3:14" ht="20.100000000000001" customHeight="1">
      <c r="C87" s="287"/>
      <c r="D87" s="285"/>
      <c r="E87" s="285"/>
      <c r="F87" s="127"/>
      <c r="G87" s="291"/>
      <c r="H87" s="249"/>
      <c r="I87" s="249"/>
      <c r="J87" s="127"/>
      <c r="K87" s="127"/>
      <c r="L87" s="127"/>
      <c r="M87" s="127"/>
      <c r="N87" s="127"/>
    </row>
    <row r="88" spans="3:14" ht="20.100000000000001" customHeight="1">
      <c r="C88" s="407"/>
      <c r="D88" s="407"/>
      <c r="E88" s="407"/>
      <c r="F88" s="407"/>
      <c r="G88" s="291"/>
      <c r="H88" s="249"/>
      <c r="I88" s="249"/>
      <c r="J88" s="127"/>
      <c r="K88" s="127"/>
      <c r="L88" s="127"/>
      <c r="M88" s="127"/>
      <c r="N88" s="127"/>
    </row>
    <row r="89" spans="3:14" ht="20.100000000000001" customHeight="1">
      <c r="C89" s="408"/>
      <c r="D89" s="408"/>
      <c r="E89" s="408"/>
      <c r="F89" s="408"/>
      <c r="G89" s="407"/>
      <c r="H89" s="407"/>
      <c r="I89" s="407"/>
      <c r="J89" s="127"/>
      <c r="K89" s="127"/>
      <c r="L89" s="127"/>
      <c r="M89" s="127"/>
      <c r="N89" s="127"/>
    </row>
    <row r="90" spans="3:14" ht="20.100000000000001" customHeight="1">
      <c r="C90" s="282"/>
      <c r="D90" s="246"/>
      <c r="E90" s="246"/>
      <c r="F90" s="247"/>
      <c r="G90" s="408"/>
      <c r="H90" s="408"/>
      <c r="I90" s="408"/>
      <c r="J90" s="127"/>
      <c r="K90" s="127"/>
      <c r="L90" s="127"/>
      <c r="M90" s="127"/>
      <c r="N90" s="127"/>
    </row>
    <row r="91" spans="3:14" ht="20.100000000000001" customHeight="1">
      <c r="C91" s="282"/>
      <c r="D91" s="246"/>
      <c r="E91" s="246"/>
      <c r="F91" s="247"/>
      <c r="G91" s="248"/>
      <c r="H91" s="248"/>
      <c r="I91" s="249"/>
      <c r="J91" s="127"/>
      <c r="K91" s="127"/>
      <c r="L91" s="127"/>
      <c r="M91" s="127"/>
      <c r="N91" s="127"/>
    </row>
    <row r="92" spans="3:14" ht="20.100000000000001" customHeight="1">
      <c r="C92" s="282"/>
      <c r="D92" s="246"/>
      <c r="E92" s="246"/>
      <c r="F92" s="247"/>
      <c r="G92" s="248"/>
      <c r="H92" s="248"/>
      <c r="I92" s="249"/>
      <c r="J92" s="127"/>
      <c r="K92" s="127"/>
      <c r="L92" s="127"/>
      <c r="M92" s="127"/>
      <c r="N92" s="127"/>
    </row>
    <row r="93" spans="3:14" ht="20.100000000000001" customHeight="1">
      <c r="C93" s="282"/>
      <c r="D93" s="246"/>
      <c r="E93" s="246"/>
      <c r="F93" s="247"/>
      <c r="G93" s="248"/>
      <c r="H93" s="248"/>
      <c r="I93" s="249"/>
      <c r="J93" s="127"/>
      <c r="K93" s="127"/>
      <c r="L93" s="127"/>
      <c r="M93" s="127"/>
      <c r="N93" s="127"/>
    </row>
    <row r="94" spans="3:14" ht="20.100000000000001" customHeight="1">
      <c r="C94" s="282"/>
      <c r="D94" s="246"/>
      <c r="E94" s="246"/>
      <c r="F94" s="247"/>
      <c r="G94" s="248"/>
      <c r="H94" s="248"/>
      <c r="I94" s="249"/>
      <c r="J94" s="127"/>
      <c r="K94" s="127"/>
      <c r="L94" s="127"/>
      <c r="M94" s="127"/>
      <c r="N94" s="127"/>
    </row>
    <row r="95" spans="3:14" ht="20.100000000000001" customHeight="1">
      <c r="C95" s="282"/>
      <c r="D95" s="246"/>
      <c r="E95" s="246"/>
      <c r="F95" s="247"/>
      <c r="G95" s="248"/>
      <c r="H95" s="248"/>
      <c r="I95" s="249"/>
      <c r="J95" s="127"/>
      <c r="K95" s="127"/>
      <c r="L95" s="127"/>
      <c r="M95" s="127"/>
      <c r="N95" s="127"/>
    </row>
    <row r="96" spans="3:14" ht="20.100000000000001" customHeight="1">
      <c r="C96" s="282"/>
      <c r="D96" s="246"/>
      <c r="E96" s="246"/>
      <c r="F96" s="247"/>
      <c r="G96" s="248"/>
      <c r="H96" s="248"/>
      <c r="I96" s="249"/>
      <c r="J96" s="127"/>
      <c r="K96" s="127"/>
      <c r="L96" s="127"/>
      <c r="M96" s="127"/>
      <c r="N96" s="127"/>
    </row>
    <row r="97" spans="3:14" ht="20.100000000000001" customHeight="1">
      <c r="C97" s="282"/>
      <c r="D97" s="246"/>
      <c r="E97" s="246"/>
      <c r="F97" s="247"/>
      <c r="G97" s="248"/>
      <c r="H97" s="248"/>
      <c r="I97" s="249"/>
      <c r="J97" s="127"/>
      <c r="K97" s="127"/>
      <c r="L97" s="127"/>
      <c r="M97" s="127"/>
      <c r="N97" s="127"/>
    </row>
    <row r="98" spans="3:14" ht="20.100000000000001" customHeight="1">
      <c r="C98" s="282"/>
      <c r="D98" s="246"/>
      <c r="E98" s="246"/>
      <c r="F98" s="247"/>
      <c r="G98" s="248"/>
      <c r="H98" s="248"/>
      <c r="I98" s="249"/>
      <c r="J98" s="127"/>
      <c r="K98" s="127"/>
      <c r="L98" s="127"/>
      <c r="M98" s="127"/>
      <c r="N98" s="127"/>
    </row>
    <row r="99" spans="3:14" ht="20.100000000000001" customHeight="1">
      <c r="C99" s="282"/>
      <c r="D99" s="246"/>
      <c r="E99" s="246"/>
      <c r="F99" s="247"/>
      <c r="G99" s="248"/>
      <c r="H99" s="248"/>
      <c r="I99" s="249"/>
      <c r="J99" s="127"/>
      <c r="K99" s="127"/>
      <c r="L99" s="127"/>
      <c r="M99" s="127"/>
      <c r="N99" s="127"/>
    </row>
    <row r="100" spans="3:14" ht="20.100000000000001" customHeight="1">
      <c r="C100" s="282"/>
      <c r="D100" s="246"/>
      <c r="E100" s="246"/>
      <c r="F100" s="247"/>
      <c r="G100" s="248"/>
      <c r="H100" s="248"/>
      <c r="I100" s="249"/>
      <c r="J100" s="127"/>
      <c r="K100" s="127"/>
      <c r="L100" s="127"/>
      <c r="M100" s="127"/>
      <c r="N100" s="127"/>
    </row>
    <row r="101" spans="3:14" ht="20.100000000000001" customHeight="1">
      <c r="C101" s="282"/>
      <c r="D101" s="246"/>
      <c r="E101" s="246"/>
      <c r="F101" s="247"/>
      <c r="G101" s="248"/>
      <c r="H101" s="248"/>
      <c r="I101" s="249"/>
      <c r="J101" s="127"/>
      <c r="K101" s="127"/>
      <c r="L101" s="127"/>
      <c r="M101" s="127"/>
      <c r="N101" s="127"/>
    </row>
    <row r="102" spans="3:14" ht="20.100000000000001" customHeight="1">
      <c r="C102" s="282"/>
      <c r="D102" s="246"/>
      <c r="E102" s="246"/>
      <c r="F102" s="247"/>
      <c r="G102" s="248"/>
      <c r="H102" s="248"/>
      <c r="I102" s="249"/>
      <c r="J102" s="127"/>
      <c r="K102" s="127"/>
      <c r="L102" s="127"/>
      <c r="M102" s="127"/>
      <c r="N102" s="127"/>
    </row>
    <row r="103" spans="3:14" ht="20.100000000000001" customHeight="1">
      <c r="C103" s="282"/>
      <c r="D103" s="246"/>
      <c r="E103" s="246"/>
      <c r="F103" s="247"/>
      <c r="G103" s="248"/>
      <c r="H103" s="248"/>
      <c r="I103" s="249"/>
      <c r="J103" s="127"/>
      <c r="K103" s="127"/>
      <c r="L103" s="127"/>
      <c r="M103" s="127"/>
      <c r="N103" s="127"/>
    </row>
    <row r="104" spans="3:14" ht="20.100000000000001" customHeight="1">
      <c r="C104" s="282"/>
      <c r="D104" s="246"/>
      <c r="E104" s="246"/>
      <c r="F104" s="247"/>
      <c r="G104" s="248"/>
      <c r="H104" s="248"/>
      <c r="I104" s="249"/>
      <c r="J104" s="127"/>
      <c r="K104" s="127"/>
      <c r="L104" s="127"/>
      <c r="M104" s="127"/>
      <c r="N104" s="127"/>
    </row>
    <row r="105" spans="3:14" ht="20.100000000000001" customHeight="1">
      <c r="C105" s="282"/>
      <c r="D105" s="246"/>
      <c r="E105" s="246"/>
      <c r="F105" s="247"/>
      <c r="G105" s="248"/>
      <c r="H105" s="248"/>
      <c r="I105" s="249"/>
      <c r="J105" s="127"/>
      <c r="K105" s="127"/>
      <c r="L105" s="127"/>
      <c r="M105" s="127"/>
      <c r="N105" s="127"/>
    </row>
    <row r="106" spans="3:14" ht="20.100000000000001" customHeight="1">
      <c r="C106" s="282"/>
      <c r="D106" s="246"/>
      <c r="E106" s="246"/>
      <c r="F106" s="247"/>
      <c r="G106" s="248"/>
      <c r="H106" s="248"/>
      <c r="I106" s="249"/>
      <c r="J106" s="127"/>
      <c r="K106" s="127"/>
      <c r="L106" s="127"/>
      <c r="M106" s="127"/>
      <c r="N106" s="127"/>
    </row>
    <row r="107" spans="3:14" ht="20.100000000000001" customHeight="1">
      <c r="C107" s="282"/>
      <c r="D107" s="246"/>
      <c r="E107" s="246"/>
      <c r="F107" s="247"/>
      <c r="G107" s="248"/>
      <c r="H107" s="248"/>
      <c r="I107" s="249"/>
      <c r="J107" s="127"/>
      <c r="K107" s="127"/>
      <c r="L107" s="127"/>
      <c r="M107" s="127"/>
      <c r="N107" s="127"/>
    </row>
    <row r="108" spans="3:14" ht="20.100000000000001" customHeight="1">
      <c r="C108" s="282"/>
      <c r="D108" s="246"/>
      <c r="E108" s="246"/>
      <c r="F108" s="247"/>
      <c r="G108" s="248"/>
      <c r="H108" s="248"/>
      <c r="I108" s="249"/>
      <c r="J108" s="127"/>
      <c r="K108" s="127"/>
      <c r="L108" s="127"/>
      <c r="M108" s="127"/>
      <c r="N108" s="127"/>
    </row>
    <row r="109" spans="3:14" ht="20.100000000000001" customHeight="1">
      <c r="C109" s="282"/>
      <c r="D109" s="246"/>
      <c r="E109" s="246"/>
      <c r="F109" s="247"/>
      <c r="G109" s="248"/>
      <c r="H109" s="248"/>
      <c r="I109" s="249"/>
      <c r="J109" s="127"/>
      <c r="K109" s="127"/>
      <c r="L109" s="127"/>
      <c r="M109" s="127"/>
      <c r="N109" s="127"/>
    </row>
    <row r="110" spans="3:14" ht="20.100000000000001" customHeight="1">
      <c r="C110" s="282"/>
      <c r="D110" s="246"/>
      <c r="E110" s="246"/>
      <c r="F110" s="247"/>
      <c r="G110" s="248"/>
      <c r="H110" s="248"/>
      <c r="I110" s="249"/>
      <c r="J110" s="127"/>
      <c r="K110" s="127"/>
      <c r="L110" s="127"/>
      <c r="M110" s="127"/>
      <c r="N110" s="127"/>
    </row>
    <row r="111" spans="3:14" ht="20.100000000000001" customHeight="1">
      <c r="C111" s="282"/>
      <c r="D111" s="246"/>
      <c r="E111" s="246"/>
      <c r="F111" s="247"/>
      <c r="G111" s="248"/>
      <c r="H111" s="248"/>
      <c r="I111" s="249"/>
      <c r="J111" s="127"/>
      <c r="K111" s="127"/>
      <c r="L111" s="127"/>
      <c r="M111" s="127"/>
      <c r="N111" s="127"/>
    </row>
    <row r="112" spans="3:14" ht="20.100000000000001" customHeight="1">
      <c r="C112" s="282"/>
      <c r="D112" s="246"/>
      <c r="E112" s="246"/>
      <c r="F112" s="247"/>
      <c r="G112" s="248"/>
      <c r="H112" s="248"/>
      <c r="I112" s="249"/>
      <c r="J112" s="127"/>
      <c r="K112" s="127"/>
      <c r="L112" s="127"/>
      <c r="M112" s="127"/>
      <c r="N112" s="127"/>
    </row>
    <row r="113" spans="3:14" ht="20.100000000000001" customHeight="1">
      <c r="C113" s="282"/>
      <c r="D113" s="246"/>
      <c r="E113" s="246"/>
      <c r="F113" s="247"/>
      <c r="G113" s="248"/>
      <c r="H113" s="248"/>
      <c r="I113" s="249"/>
      <c r="J113" s="127"/>
      <c r="K113" s="127"/>
      <c r="L113" s="127"/>
      <c r="M113" s="127"/>
      <c r="N113" s="127"/>
    </row>
    <row r="114" spans="3:14" ht="20.100000000000001" customHeight="1">
      <c r="C114" s="282"/>
      <c r="D114" s="246"/>
      <c r="E114" s="246"/>
      <c r="F114" s="247"/>
      <c r="G114" s="248"/>
      <c r="H114" s="248"/>
      <c r="I114" s="249"/>
      <c r="J114" s="127"/>
      <c r="K114" s="127"/>
      <c r="L114" s="127"/>
      <c r="M114" s="127"/>
      <c r="N114" s="127"/>
    </row>
    <row r="115" spans="3:14" ht="20.100000000000001" customHeight="1">
      <c r="C115" s="282"/>
      <c r="D115" s="246"/>
      <c r="E115" s="246"/>
      <c r="F115" s="247"/>
      <c r="G115" s="248"/>
      <c r="H115" s="248"/>
      <c r="I115" s="249"/>
      <c r="J115" s="127"/>
      <c r="K115" s="127"/>
      <c r="L115" s="127"/>
      <c r="M115" s="127"/>
      <c r="N115" s="127"/>
    </row>
    <row r="116" spans="3:14" ht="20.100000000000001" customHeight="1">
      <c r="C116" s="282"/>
      <c r="D116" s="246"/>
      <c r="E116" s="246"/>
      <c r="F116" s="247"/>
      <c r="G116" s="248"/>
      <c r="H116" s="248"/>
      <c r="I116" s="249"/>
      <c r="J116" s="127"/>
      <c r="K116" s="127"/>
      <c r="L116" s="127"/>
      <c r="M116" s="127"/>
      <c r="N116" s="127"/>
    </row>
    <row r="117" spans="3:14" ht="20.100000000000001" customHeight="1">
      <c r="C117" s="282"/>
      <c r="D117" s="246"/>
      <c r="E117" s="246"/>
      <c r="F117" s="247"/>
      <c r="G117" s="248"/>
      <c r="H117" s="248"/>
      <c r="I117" s="249"/>
      <c r="J117" s="127"/>
      <c r="K117" s="127"/>
      <c r="L117" s="127"/>
      <c r="M117" s="127"/>
      <c r="N117" s="127"/>
    </row>
    <row r="118" spans="3:14" ht="20.100000000000001" customHeight="1">
      <c r="C118" s="282"/>
      <c r="D118" s="246"/>
      <c r="E118" s="246"/>
      <c r="F118" s="247"/>
      <c r="G118" s="248"/>
      <c r="H118" s="248"/>
      <c r="I118" s="249"/>
      <c r="J118" s="127"/>
      <c r="K118" s="127"/>
      <c r="L118" s="127"/>
      <c r="M118" s="127"/>
      <c r="N118" s="127"/>
    </row>
    <row r="119" spans="3:14" ht="20.100000000000001" customHeight="1">
      <c r="C119" s="282"/>
      <c r="D119" s="246"/>
      <c r="E119" s="246"/>
      <c r="F119" s="247"/>
      <c r="G119" s="248"/>
      <c r="H119" s="248"/>
      <c r="I119" s="249"/>
      <c r="J119" s="127"/>
      <c r="K119" s="127"/>
      <c r="L119" s="127"/>
      <c r="M119" s="127"/>
      <c r="N119" s="127"/>
    </row>
    <row r="120" spans="3:14" ht="20.100000000000001" customHeight="1">
      <c r="C120" s="282"/>
      <c r="D120" s="246"/>
      <c r="E120" s="246"/>
      <c r="F120" s="247"/>
      <c r="G120" s="248"/>
      <c r="H120" s="248"/>
      <c r="I120" s="249"/>
      <c r="J120" s="127"/>
      <c r="K120" s="127"/>
      <c r="L120" s="127"/>
      <c r="M120" s="127"/>
      <c r="N120" s="127"/>
    </row>
    <row r="121" spans="3:14" ht="20.100000000000001" customHeight="1">
      <c r="C121" s="282"/>
      <c r="D121" s="246"/>
      <c r="E121" s="246"/>
      <c r="F121" s="247"/>
      <c r="G121" s="248"/>
      <c r="H121" s="248"/>
      <c r="I121" s="249"/>
      <c r="J121" s="127"/>
      <c r="K121" s="127"/>
      <c r="L121" s="127"/>
      <c r="M121" s="127"/>
      <c r="N121" s="127"/>
    </row>
    <row r="122" spans="3:14" ht="20.100000000000001" customHeight="1">
      <c r="C122" s="282"/>
      <c r="D122" s="246"/>
      <c r="E122" s="246"/>
      <c r="F122" s="247"/>
      <c r="G122" s="248"/>
      <c r="H122" s="248"/>
      <c r="I122" s="249"/>
      <c r="J122" s="127"/>
      <c r="K122" s="127"/>
      <c r="L122" s="127"/>
      <c r="M122" s="127"/>
      <c r="N122" s="127"/>
    </row>
    <row r="123" spans="3:14" ht="20.100000000000001" customHeight="1">
      <c r="C123" s="282"/>
      <c r="D123" s="246"/>
      <c r="E123" s="246"/>
      <c r="F123" s="247"/>
      <c r="G123" s="248"/>
      <c r="H123" s="248"/>
      <c r="I123" s="249"/>
      <c r="J123" s="127"/>
      <c r="K123" s="127"/>
      <c r="L123" s="127"/>
      <c r="M123" s="127"/>
      <c r="N123" s="127"/>
    </row>
    <row r="124" spans="3:14" ht="20.100000000000001" customHeight="1">
      <c r="C124" s="282"/>
      <c r="D124" s="246"/>
      <c r="E124" s="246"/>
      <c r="F124" s="247"/>
      <c r="G124" s="248"/>
      <c r="H124" s="248"/>
      <c r="I124" s="249"/>
      <c r="J124" s="127"/>
      <c r="K124" s="127"/>
      <c r="L124" s="127"/>
      <c r="M124" s="127"/>
      <c r="N124" s="127"/>
    </row>
    <row r="125" spans="3:14" ht="20.100000000000001" customHeight="1">
      <c r="C125" s="282"/>
      <c r="D125" s="246"/>
      <c r="E125" s="246"/>
      <c r="F125" s="247"/>
      <c r="G125" s="248"/>
      <c r="H125" s="248"/>
      <c r="I125" s="249"/>
      <c r="J125" s="127"/>
      <c r="K125" s="127"/>
      <c r="L125" s="127"/>
      <c r="M125" s="127"/>
      <c r="N125" s="127"/>
    </row>
    <row r="126" spans="3:14" ht="20.100000000000001" customHeight="1">
      <c r="C126" s="282"/>
      <c r="D126" s="246"/>
      <c r="E126" s="246"/>
      <c r="F126" s="247"/>
      <c r="G126" s="248"/>
      <c r="H126" s="248"/>
      <c r="I126" s="249"/>
      <c r="J126" s="127"/>
      <c r="K126" s="127"/>
      <c r="L126" s="127"/>
      <c r="M126" s="127"/>
      <c r="N126" s="127"/>
    </row>
    <row r="127" spans="3:14" ht="20.100000000000001" customHeight="1">
      <c r="C127" s="282"/>
      <c r="D127" s="246"/>
      <c r="E127" s="246"/>
      <c r="F127" s="247"/>
      <c r="G127" s="248"/>
      <c r="H127" s="248"/>
      <c r="I127" s="249"/>
      <c r="J127" s="127"/>
      <c r="K127" s="127"/>
      <c r="L127" s="127"/>
      <c r="M127" s="127"/>
      <c r="N127" s="127"/>
    </row>
    <row r="128" spans="3:14" ht="20.100000000000001" customHeight="1">
      <c r="C128" s="282"/>
      <c r="D128" s="246"/>
      <c r="E128" s="246"/>
      <c r="F128" s="247"/>
      <c r="G128" s="248"/>
      <c r="H128" s="248"/>
      <c r="I128" s="249"/>
      <c r="J128" s="127"/>
      <c r="K128" s="127"/>
      <c r="L128" s="127"/>
      <c r="M128" s="127"/>
      <c r="N128" s="127"/>
    </row>
    <row r="129" spans="3:14" ht="20.100000000000001" customHeight="1">
      <c r="C129" s="282"/>
      <c r="D129" s="246"/>
      <c r="E129" s="246"/>
      <c r="F129" s="247"/>
      <c r="G129" s="248"/>
      <c r="H129" s="248"/>
      <c r="I129" s="249"/>
      <c r="J129" s="127"/>
      <c r="K129" s="127"/>
      <c r="L129" s="127"/>
      <c r="M129" s="127"/>
      <c r="N129" s="127"/>
    </row>
    <row r="130" spans="3:14" ht="20.100000000000001" customHeight="1">
      <c r="C130" s="282"/>
      <c r="D130" s="246"/>
      <c r="E130" s="246"/>
      <c r="F130" s="247"/>
      <c r="G130" s="248"/>
      <c r="H130" s="248"/>
      <c r="I130" s="249"/>
      <c r="J130" s="127"/>
      <c r="K130" s="127"/>
      <c r="L130" s="127"/>
      <c r="M130" s="127"/>
      <c r="N130" s="127"/>
    </row>
    <row r="131" spans="3:14" ht="20.100000000000001" customHeight="1">
      <c r="C131" s="282"/>
      <c r="D131" s="246"/>
      <c r="E131" s="246"/>
      <c r="F131" s="247"/>
      <c r="G131" s="248"/>
      <c r="H131" s="248"/>
      <c r="I131" s="249"/>
      <c r="J131" s="127"/>
      <c r="K131" s="127"/>
      <c r="L131" s="127"/>
      <c r="M131" s="127"/>
      <c r="N131" s="127"/>
    </row>
    <row r="132" spans="3:14" ht="20.100000000000001" customHeight="1">
      <c r="C132" s="282"/>
      <c r="D132" s="246"/>
      <c r="E132" s="246"/>
      <c r="F132" s="247"/>
      <c r="G132" s="248"/>
      <c r="H132" s="248"/>
      <c r="I132" s="249"/>
      <c r="J132" s="127"/>
      <c r="K132" s="127"/>
      <c r="L132" s="127"/>
      <c r="M132" s="127"/>
      <c r="N132" s="127"/>
    </row>
    <row r="133" spans="3:14" ht="20.100000000000001" customHeight="1">
      <c r="C133" s="282"/>
      <c r="D133" s="246"/>
      <c r="E133" s="246"/>
      <c r="F133" s="247"/>
      <c r="G133" s="248"/>
      <c r="H133" s="248"/>
      <c r="I133" s="249"/>
      <c r="J133" s="127"/>
      <c r="K133" s="127"/>
      <c r="L133" s="127"/>
      <c r="M133" s="127"/>
      <c r="N133" s="127"/>
    </row>
    <row r="134" spans="3:14" ht="20.100000000000001" customHeight="1">
      <c r="C134" s="282"/>
      <c r="D134" s="246"/>
      <c r="E134" s="246"/>
      <c r="F134" s="247"/>
      <c r="G134" s="248"/>
      <c r="H134" s="248"/>
      <c r="I134" s="249"/>
      <c r="J134" s="127"/>
      <c r="K134" s="127"/>
      <c r="L134" s="127"/>
      <c r="M134" s="127"/>
      <c r="N134" s="127"/>
    </row>
    <row r="135" spans="3:14" ht="20.100000000000001" customHeight="1">
      <c r="C135" s="282"/>
      <c r="D135" s="246"/>
      <c r="E135" s="246"/>
      <c r="F135" s="247"/>
      <c r="G135" s="248"/>
      <c r="H135" s="248"/>
      <c r="I135" s="249"/>
      <c r="J135" s="127"/>
      <c r="K135" s="127"/>
      <c r="L135" s="127"/>
      <c r="M135" s="127"/>
      <c r="N135" s="127"/>
    </row>
    <row r="136" spans="3:14" ht="20.100000000000001" customHeight="1">
      <c r="C136" s="282"/>
      <c r="D136" s="246"/>
      <c r="E136" s="246"/>
      <c r="F136" s="247"/>
      <c r="G136" s="248"/>
      <c r="H136" s="248"/>
      <c r="I136" s="249"/>
      <c r="J136" s="127"/>
      <c r="K136" s="127"/>
      <c r="L136" s="127"/>
      <c r="M136" s="127"/>
      <c r="N136" s="127"/>
    </row>
    <row r="137" spans="3:14" ht="20.100000000000001" customHeight="1">
      <c r="C137" s="282"/>
      <c r="D137" s="246"/>
      <c r="E137" s="246"/>
      <c r="F137" s="247"/>
      <c r="G137" s="248"/>
      <c r="H137" s="248"/>
      <c r="I137" s="249"/>
      <c r="J137" s="127"/>
      <c r="K137" s="127"/>
      <c r="L137" s="127"/>
      <c r="M137" s="127"/>
      <c r="N137" s="127"/>
    </row>
    <row r="138" spans="3:14" ht="20.100000000000001" customHeight="1">
      <c r="C138" s="282"/>
      <c r="D138" s="246"/>
      <c r="E138" s="246"/>
      <c r="F138" s="247"/>
      <c r="G138" s="248"/>
      <c r="H138" s="248"/>
      <c r="I138" s="249"/>
      <c r="J138" s="127"/>
      <c r="K138" s="127"/>
      <c r="L138" s="127"/>
      <c r="M138" s="127"/>
      <c r="N138" s="127"/>
    </row>
    <row r="139" spans="3:14" ht="20.100000000000001" customHeight="1">
      <c r="C139" s="282"/>
      <c r="D139" s="246"/>
      <c r="E139" s="246"/>
      <c r="F139" s="247"/>
      <c r="G139" s="248"/>
      <c r="H139" s="248"/>
      <c r="I139" s="249"/>
      <c r="J139" s="127"/>
      <c r="K139" s="127"/>
      <c r="L139" s="127"/>
      <c r="M139" s="127"/>
      <c r="N139" s="127"/>
    </row>
    <row r="140" spans="3:14" ht="20.100000000000001" customHeight="1">
      <c r="C140" s="282"/>
      <c r="D140" s="246"/>
      <c r="E140" s="246"/>
      <c r="F140" s="247"/>
      <c r="G140" s="248"/>
      <c r="H140" s="248"/>
      <c r="I140" s="249"/>
      <c r="J140" s="127"/>
      <c r="K140" s="127"/>
      <c r="L140" s="127"/>
      <c r="M140" s="127"/>
      <c r="N140" s="127"/>
    </row>
    <row r="141" spans="3:14" ht="20.100000000000001" customHeight="1">
      <c r="C141" s="282"/>
      <c r="D141" s="246"/>
      <c r="E141" s="246"/>
      <c r="F141" s="247"/>
      <c r="G141" s="248"/>
      <c r="H141" s="248"/>
      <c r="I141" s="249"/>
      <c r="J141" s="127"/>
      <c r="K141" s="127"/>
      <c r="L141" s="127"/>
      <c r="M141" s="127"/>
      <c r="N141" s="127"/>
    </row>
    <row r="142" spans="3:14" ht="20.100000000000001" customHeight="1">
      <c r="C142" s="282"/>
      <c r="D142" s="246"/>
      <c r="E142" s="246"/>
      <c r="F142" s="247"/>
      <c r="G142" s="248"/>
      <c r="H142" s="248"/>
      <c r="I142" s="249"/>
      <c r="J142" s="127"/>
      <c r="K142" s="127"/>
      <c r="L142" s="127"/>
      <c r="M142" s="127"/>
      <c r="N142" s="127"/>
    </row>
    <row r="143" spans="3:14" ht="20.100000000000001" customHeight="1">
      <c r="C143" s="282"/>
      <c r="D143" s="246"/>
      <c r="E143" s="246"/>
      <c r="F143" s="247"/>
      <c r="G143" s="248"/>
      <c r="H143" s="248"/>
      <c r="I143" s="249"/>
      <c r="J143" s="127"/>
      <c r="K143" s="127"/>
      <c r="L143" s="127"/>
      <c r="M143" s="127"/>
      <c r="N143" s="127"/>
    </row>
    <row r="144" spans="3:14" ht="20.100000000000001" customHeight="1">
      <c r="C144" s="282"/>
      <c r="D144" s="246"/>
      <c r="E144" s="246"/>
      <c r="F144" s="247"/>
      <c r="G144" s="248"/>
      <c r="H144" s="248"/>
      <c r="I144" s="249"/>
      <c r="J144" s="127"/>
      <c r="K144" s="127"/>
      <c r="L144" s="127"/>
      <c r="M144" s="127"/>
      <c r="N144" s="127"/>
    </row>
    <row r="145" spans="3:14" ht="20.100000000000001" customHeight="1">
      <c r="C145" s="282"/>
      <c r="D145" s="246"/>
      <c r="E145" s="246"/>
      <c r="F145" s="247"/>
      <c r="G145" s="248"/>
      <c r="H145" s="248"/>
      <c r="I145" s="249"/>
      <c r="J145" s="127"/>
      <c r="K145" s="127"/>
      <c r="L145" s="127"/>
      <c r="M145" s="127"/>
      <c r="N145" s="127"/>
    </row>
    <row r="146" spans="3:14" ht="20.100000000000001" customHeight="1">
      <c r="C146" s="282"/>
      <c r="D146" s="246"/>
      <c r="E146" s="246"/>
      <c r="F146" s="247"/>
      <c r="G146" s="248"/>
      <c r="H146" s="248"/>
      <c r="I146" s="249"/>
      <c r="J146" s="127"/>
      <c r="K146" s="127"/>
      <c r="L146" s="127"/>
      <c r="M146" s="127"/>
      <c r="N146" s="127"/>
    </row>
    <row r="147" spans="3:14" ht="20.100000000000001" customHeight="1">
      <c r="C147" s="282"/>
      <c r="D147" s="246"/>
      <c r="E147" s="246"/>
      <c r="F147" s="247"/>
      <c r="G147" s="248"/>
      <c r="H147" s="248"/>
      <c r="I147" s="249"/>
      <c r="J147" s="127"/>
      <c r="K147" s="127"/>
      <c r="L147" s="127"/>
      <c r="M147" s="127"/>
      <c r="N147" s="127"/>
    </row>
    <row r="148" spans="3:14" ht="20.100000000000001" customHeight="1">
      <c r="C148" s="282"/>
      <c r="D148" s="246"/>
      <c r="E148" s="246"/>
      <c r="F148" s="247"/>
      <c r="G148" s="248"/>
      <c r="H148" s="248"/>
      <c r="I148" s="249"/>
      <c r="J148" s="127"/>
      <c r="K148" s="127"/>
      <c r="L148" s="127"/>
      <c r="M148" s="127"/>
      <c r="N148" s="127"/>
    </row>
    <row r="149" spans="3:14" ht="20.100000000000001" customHeight="1">
      <c r="C149" s="282"/>
      <c r="D149" s="246"/>
      <c r="E149" s="246"/>
      <c r="F149" s="247"/>
      <c r="G149" s="248"/>
      <c r="H149" s="248"/>
      <c r="I149" s="249"/>
      <c r="J149" s="127"/>
      <c r="K149" s="127"/>
      <c r="L149" s="127"/>
      <c r="M149" s="127"/>
      <c r="N149" s="127"/>
    </row>
    <row r="150" spans="3:14" ht="20.100000000000001" customHeight="1">
      <c r="C150" s="282"/>
      <c r="D150" s="246"/>
      <c r="E150" s="246"/>
      <c r="F150" s="247"/>
      <c r="G150" s="248"/>
      <c r="H150" s="248"/>
      <c r="I150" s="249"/>
      <c r="J150" s="127"/>
      <c r="K150" s="127"/>
      <c r="L150" s="127"/>
      <c r="M150" s="127"/>
      <c r="N150" s="127"/>
    </row>
    <row r="151" spans="3:14" ht="20.100000000000001" customHeight="1">
      <c r="C151" s="282"/>
      <c r="D151" s="246"/>
      <c r="E151" s="246"/>
      <c r="F151" s="247"/>
      <c r="G151" s="248"/>
      <c r="H151" s="248"/>
      <c r="I151" s="249"/>
      <c r="J151" s="127"/>
      <c r="K151" s="127"/>
      <c r="L151" s="127"/>
      <c r="M151" s="127"/>
      <c r="N151" s="127"/>
    </row>
    <row r="152" spans="3:14" ht="20.100000000000001" customHeight="1">
      <c r="C152" s="282"/>
      <c r="D152" s="246"/>
      <c r="E152" s="246"/>
      <c r="F152" s="247"/>
      <c r="G152" s="248"/>
      <c r="H152" s="248"/>
      <c r="I152" s="249"/>
      <c r="J152" s="127"/>
      <c r="K152" s="127"/>
      <c r="L152" s="127"/>
      <c r="M152" s="127"/>
      <c r="N152" s="127"/>
    </row>
    <row r="153" spans="3:14" ht="20.100000000000001" customHeight="1">
      <c r="C153" s="282"/>
      <c r="D153" s="246"/>
      <c r="E153" s="246"/>
      <c r="F153" s="247"/>
      <c r="G153" s="248"/>
      <c r="H153" s="248"/>
      <c r="I153" s="249"/>
      <c r="J153" s="127"/>
      <c r="K153" s="127"/>
      <c r="L153" s="127"/>
      <c r="M153" s="127"/>
      <c r="N153" s="127"/>
    </row>
    <row r="154" spans="3:14" ht="20.100000000000001" customHeight="1">
      <c r="C154" s="282"/>
      <c r="D154" s="246"/>
      <c r="E154" s="246"/>
      <c r="F154" s="247"/>
      <c r="G154" s="248"/>
      <c r="H154" s="248"/>
      <c r="I154" s="249"/>
      <c r="J154" s="127"/>
      <c r="K154" s="127"/>
      <c r="L154" s="127"/>
      <c r="M154" s="127"/>
      <c r="N154" s="127"/>
    </row>
    <row r="155" spans="3:14" ht="20.100000000000001" customHeight="1">
      <c r="C155" s="282"/>
      <c r="D155" s="246"/>
      <c r="E155" s="246"/>
      <c r="F155" s="247"/>
      <c r="G155" s="248"/>
      <c r="H155" s="248"/>
      <c r="I155" s="249"/>
      <c r="J155" s="127"/>
      <c r="K155" s="127"/>
      <c r="L155" s="127"/>
      <c r="M155" s="127"/>
      <c r="N155" s="127"/>
    </row>
    <row r="156" spans="3:14" ht="20.100000000000001" customHeight="1">
      <c r="C156" s="282"/>
      <c r="D156" s="246"/>
      <c r="E156" s="246"/>
      <c r="F156" s="247"/>
      <c r="G156" s="248"/>
      <c r="H156" s="248"/>
      <c r="I156" s="249"/>
      <c r="J156" s="127"/>
      <c r="K156" s="127"/>
      <c r="L156" s="127"/>
      <c r="M156" s="127"/>
      <c r="N156" s="127"/>
    </row>
    <row r="157" spans="3:14" ht="20.100000000000001" customHeight="1">
      <c r="C157" s="282"/>
      <c r="D157" s="246"/>
      <c r="E157" s="246"/>
      <c r="F157" s="247"/>
      <c r="G157" s="248"/>
      <c r="H157" s="248"/>
      <c r="I157" s="249"/>
      <c r="J157" s="127"/>
      <c r="K157" s="127"/>
      <c r="L157" s="127"/>
      <c r="M157" s="127"/>
      <c r="N157" s="127"/>
    </row>
    <row r="158" spans="3:14" ht="20.100000000000001" customHeight="1">
      <c r="C158" s="282"/>
      <c r="D158" s="246"/>
      <c r="E158" s="246"/>
      <c r="F158" s="247"/>
      <c r="G158" s="248"/>
      <c r="H158" s="248"/>
      <c r="I158" s="249"/>
      <c r="J158" s="127"/>
      <c r="K158" s="127"/>
      <c r="L158" s="127"/>
      <c r="M158" s="127"/>
      <c r="N158" s="127"/>
    </row>
    <row r="159" spans="3:14" ht="20.100000000000001" customHeight="1">
      <c r="C159" s="282"/>
      <c r="D159" s="246"/>
      <c r="E159" s="246"/>
      <c r="F159" s="247"/>
      <c r="G159" s="248"/>
      <c r="H159" s="248"/>
      <c r="I159" s="249"/>
      <c r="J159" s="127"/>
      <c r="K159" s="127"/>
      <c r="L159" s="127"/>
      <c r="M159" s="127"/>
      <c r="N159" s="127"/>
    </row>
    <row r="160" spans="3:14" ht="20.100000000000001" customHeight="1">
      <c r="C160" s="282"/>
      <c r="D160" s="246"/>
      <c r="E160" s="246"/>
      <c r="F160" s="247"/>
      <c r="G160" s="248"/>
      <c r="H160" s="248"/>
      <c r="I160" s="249"/>
      <c r="J160" s="127"/>
      <c r="K160" s="127"/>
      <c r="L160" s="127"/>
      <c r="M160" s="127"/>
      <c r="N160" s="127"/>
    </row>
    <row r="161" spans="3:14" ht="20.100000000000001" customHeight="1">
      <c r="C161" s="282"/>
      <c r="D161" s="246"/>
      <c r="E161" s="246"/>
      <c r="F161" s="247"/>
      <c r="G161" s="248"/>
      <c r="H161" s="248"/>
      <c r="I161" s="249"/>
      <c r="J161" s="127"/>
      <c r="K161" s="127"/>
      <c r="L161" s="127"/>
      <c r="M161" s="127"/>
      <c r="N161" s="127"/>
    </row>
    <row r="162" spans="3:14" ht="20.100000000000001" customHeight="1">
      <c r="C162" s="282"/>
      <c r="D162" s="246"/>
      <c r="E162" s="246"/>
      <c r="F162" s="247"/>
      <c r="G162" s="248"/>
      <c r="H162" s="248"/>
      <c r="I162" s="249"/>
      <c r="J162" s="127"/>
      <c r="K162" s="127"/>
      <c r="L162" s="127"/>
      <c r="M162" s="127"/>
      <c r="N162" s="127"/>
    </row>
    <row r="163" spans="3:14" ht="20.100000000000001" customHeight="1">
      <c r="C163" s="282"/>
      <c r="D163" s="246"/>
      <c r="E163" s="246"/>
      <c r="F163" s="247"/>
      <c r="G163" s="248"/>
      <c r="H163" s="248"/>
      <c r="I163" s="249"/>
      <c r="J163" s="127"/>
      <c r="K163" s="127"/>
      <c r="L163" s="127"/>
      <c r="M163" s="127"/>
      <c r="N163" s="127"/>
    </row>
    <row r="164" spans="3:14" ht="20.100000000000001" customHeight="1">
      <c r="C164" s="282"/>
      <c r="D164" s="246"/>
      <c r="E164" s="246"/>
      <c r="F164" s="247"/>
      <c r="G164" s="248"/>
      <c r="H164" s="248"/>
      <c r="I164" s="249"/>
      <c r="J164" s="127"/>
      <c r="K164" s="127"/>
      <c r="L164" s="127"/>
      <c r="M164" s="127"/>
      <c r="N164" s="127"/>
    </row>
    <row r="165" spans="3:14" ht="20.100000000000001" customHeight="1">
      <c r="C165" s="282"/>
      <c r="D165" s="246"/>
      <c r="E165" s="246"/>
      <c r="F165" s="247"/>
      <c r="G165" s="248"/>
      <c r="H165" s="248"/>
      <c r="I165" s="249"/>
      <c r="J165" s="127"/>
      <c r="K165" s="127"/>
      <c r="L165" s="127"/>
      <c r="M165" s="127"/>
      <c r="N165" s="127"/>
    </row>
    <row r="166" spans="3:14" ht="20.100000000000001" customHeight="1">
      <c r="C166" s="282"/>
      <c r="D166" s="246"/>
      <c r="E166" s="246"/>
      <c r="F166" s="247"/>
      <c r="G166" s="248"/>
      <c r="H166" s="248"/>
      <c r="I166" s="249"/>
      <c r="J166" s="127"/>
      <c r="K166" s="127"/>
      <c r="L166" s="127"/>
      <c r="M166" s="127"/>
      <c r="N166" s="127"/>
    </row>
    <row r="167" spans="3:14" ht="20.100000000000001" customHeight="1">
      <c r="C167" s="282"/>
      <c r="D167" s="246"/>
      <c r="E167" s="246"/>
      <c r="F167" s="247"/>
      <c r="G167" s="248"/>
      <c r="H167" s="248"/>
      <c r="I167" s="249"/>
      <c r="J167" s="127"/>
      <c r="K167" s="127"/>
      <c r="L167" s="127"/>
      <c r="M167" s="127"/>
      <c r="N167" s="127"/>
    </row>
    <row r="168" spans="3:14" ht="20.100000000000001" customHeight="1">
      <c r="C168" s="282"/>
      <c r="D168" s="246"/>
      <c r="E168" s="246"/>
      <c r="F168" s="247"/>
      <c r="G168" s="248"/>
      <c r="H168" s="248"/>
      <c r="I168" s="249"/>
      <c r="J168" s="127"/>
      <c r="K168" s="127"/>
      <c r="L168" s="127"/>
      <c r="M168" s="127"/>
      <c r="N168" s="127"/>
    </row>
    <row r="169" spans="3:14" ht="20.100000000000001" customHeight="1">
      <c r="C169" s="282"/>
      <c r="D169" s="246"/>
      <c r="E169" s="246"/>
      <c r="F169" s="247"/>
      <c r="G169" s="248"/>
      <c r="H169" s="248"/>
      <c r="I169" s="249"/>
      <c r="J169" s="127"/>
      <c r="K169" s="127"/>
      <c r="L169" s="127"/>
      <c r="M169" s="127"/>
      <c r="N169" s="127"/>
    </row>
    <row r="170" spans="3:14" ht="20.100000000000001" customHeight="1">
      <c r="C170" s="282"/>
      <c r="D170" s="246"/>
      <c r="E170" s="246"/>
      <c r="F170" s="247"/>
      <c r="G170" s="248"/>
      <c r="H170" s="248"/>
      <c r="I170" s="249"/>
      <c r="J170" s="127"/>
      <c r="K170" s="127"/>
      <c r="L170" s="127"/>
      <c r="M170" s="127"/>
      <c r="N170" s="127"/>
    </row>
    <row r="171" spans="3:14" ht="20.100000000000001" customHeight="1">
      <c r="C171" s="282"/>
      <c r="D171" s="246"/>
      <c r="E171" s="246"/>
      <c r="F171" s="247"/>
      <c r="G171" s="248"/>
      <c r="H171" s="248"/>
      <c r="I171" s="249"/>
      <c r="J171" s="127"/>
      <c r="K171" s="127"/>
      <c r="L171" s="127"/>
      <c r="M171" s="127"/>
      <c r="N171" s="127"/>
    </row>
    <row r="172" spans="3:14" ht="20.100000000000001" customHeight="1">
      <c r="C172" s="282"/>
      <c r="D172" s="246"/>
      <c r="E172" s="246"/>
      <c r="F172" s="247"/>
      <c r="G172" s="248"/>
      <c r="H172" s="248"/>
      <c r="I172" s="249"/>
      <c r="J172" s="127"/>
      <c r="K172" s="127"/>
      <c r="L172" s="127"/>
      <c r="M172" s="127"/>
      <c r="N172" s="127"/>
    </row>
    <row r="173" spans="3:14" ht="20.100000000000001" customHeight="1">
      <c r="C173" s="282"/>
      <c r="D173" s="246"/>
      <c r="E173" s="246"/>
      <c r="F173" s="247"/>
      <c r="G173" s="248"/>
      <c r="H173" s="248"/>
      <c r="I173" s="249"/>
      <c r="J173" s="127"/>
      <c r="K173" s="127"/>
      <c r="L173" s="127"/>
      <c r="M173" s="127"/>
      <c r="N173" s="127"/>
    </row>
    <row r="174" spans="3:14" ht="20.100000000000001" customHeight="1">
      <c r="C174" s="282"/>
      <c r="D174" s="246"/>
      <c r="E174" s="246"/>
      <c r="F174" s="247"/>
      <c r="G174" s="248"/>
      <c r="H174" s="248"/>
      <c r="I174" s="249"/>
      <c r="J174" s="127"/>
      <c r="K174" s="127"/>
      <c r="L174" s="127"/>
      <c r="M174" s="127"/>
      <c r="N174" s="127"/>
    </row>
    <row r="175" spans="3:14" ht="20.100000000000001" customHeight="1">
      <c r="C175" s="282"/>
      <c r="D175" s="246"/>
      <c r="E175" s="246"/>
      <c r="F175" s="247"/>
      <c r="G175" s="248"/>
      <c r="H175" s="248"/>
      <c r="I175" s="249"/>
      <c r="J175" s="127"/>
      <c r="K175" s="127"/>
      <c r="L175" s="127"/>
      <c r="M175" s="127"/>
      <c r="N175" s="127"/>
    </row>
    <row r="176" spans="3:14" ht="20.100000000000001" customHeight="1">
      <c r="C176" s="282"/>
      <c r="D176" s="246"/>
      <c r="E176" s="246"/>
      <c r="F176" s="247"/>
      <c r="G176" s="248"/>
      <c r="H176" s="248"/>
      <c r="I176" s="249"/>
      <c r="J176" s="127"/>
      <c r="K176" s="127"/>
      <c r="L176" s="127"/>
      <c r="M176" s="127"/>
      <c r="N176" s="127"/>
    </row>
    <row r="177" spans="3:14" ht="20.100000000000001" customHeight="1">
      <c r="C177" s="282"/>
      <c r="D177" s="246"/>
      <c r="E177" s="246"/>
      <c r="F177" s="247"/>
      <c r="G177" s="248"/>
      <c r="H177" s="248"/>
      <c r="I177" s="249"/>
      <c r="J177" s="127"/>
      <c r="K177" s="127"/>
      <c r="L177" s="127"/>
      <c r="M177" s="127"/>
      <c r="N177" s="127"/>
    </row>
    <row r="178" spans="3:14" ht="20.100000000000001" customHeight="1">
      <c r="C178" s="282"/>
      <c r="D178" s="246"/>
      <c r="E178" s="246"/>
      <c r="F178" s="247"/>
      <c r="G178" s="248"/>
      <c r="H178" s="248"/>
      <c r="I178" s="249"/>
      <c r="J178" s="127"/>
      <c r="K178" s="127"/>
      <c r="L178" s="127"/>
      <c r="M178" s="127"/>
      <c r="N178" s="127"/>
    </row>
    <row r="179" spans="3:14" ht="20.100000000000001" customHeight="1">
      <c r="C179" s="282"/>
      <c r="D179" s="246"/>
      <c r="E179" s="246"/>
      <c r="F179" s="247"/>
      <c r="G179" s="248"/>
      <c r="H179" s="248"/>
      <c r="I179" s="249"/>
      <c r="J179" s="127"/>
      <c r="K179" s="127"/>
      <c r="L179" s="127"/>
      <c r="M179" s="127"/>
      <c r="N179" s="127"/>
    </row>
    <row r="180" spans="3:14" ht="20.100000000000001" customHeight="1">
      <c r="C180" s="282"/>
      <c r="D180" s="246"/>
      <c r="E180" s="246"/>
      <c r="F180" s="247"/>
      <c r="G180" s="248"/>
      <c r="H180" s="248"/>
      <c r="I180" s="249"/>
      <c r="J180" s="127"/>
      <c r="K180" s="127"/>
      <c r="L180" s="127"/>
      <c r="M180" s="127"/>
      <c r="N180" s="127"/>
    </row>
    <row r="181" spans="3:14" ht="20.100000000000001" customHeight="1">
      <c r="C181" s="282"/>
      <c r="D181" s="246"/>
      <c r="E181" s="246"/>
      <c r="F181" s="247"/>
      <c r="G181" s="248"/>
      <c r="H181" s="248"/>
      <c r="I181" s="249"/>
      <c r="J181" s="127"/>
      <c r="K181" s="127"/>
      <c r="L181" s="127"/>
      <c r="M181" s="127"/>
      <c r="N181" s="127"/>
    </row>
    <row r="182" spans="3:14" ht="20.100000000000001" customHeight="1">
      <c r="C182" s="282"/>
      <c r="D182" s="246"/>
      <c r="E182" s="246"/>
      <c r="F182" s="247"/>
      <c r="G182" s="248"/>
      <c r="H182" s="248"/>
      <c r="I182" s="249"/>
      <c r="J182" s="127"/>
      <c r="K182" s="127"/>
      <c r="L182" s="127"/>
      <c r="M182" s="127"/>
      <c r="N182" s="127"/>
    </row>
    <row r="183" spans="3:14" ht="20.100000000000001" customHeight="1">
      <c r="C183" s="282"/>
      <c r="D183" s="246"/>
      <c r="E183" s="246"/>
      <c r="F183" s="247"/>
      <c r="G183" s="248"/>
      <c r="H183" s="248"/>
      <c r="I183" s="249"/>
      <c r="J183" s="127"/>
      <c r="K183" s="127"/>
      <c r="L183" s="127"/>
      <c r="M183" s="127"/>
      <c r="N183" s="127"/>
    </row>
    <row r="184" spans="3:14" ht="20.100000000000001" customHeight="1">
      <c r="C184" s="282"/>
      <c r="D184" s="246"/>
      <c r="E184" s="246"/>
      <c r="F184" s="247"/>
      <c r="G184" s="248"/>
      <c r="H184" s="248"/>
      <c r="I184" s="249"/>
      <c r="J184" s="127"/>
      <c r="K184" s="127"/>
      <c r="L184" s="127"/>
      <c r="M184" s="127"/>
      <c r="N184" s="127"/>
    </row>
    <row r="185" spans="3:14" ht="20.100000000000001" customHeight="1">
      <c r="C185" s="282"/>
      <c r="D185" s="246"/>
      <c r="E185" s="246"/>
      <c r="F185" s="247"/>
      <c r="G185" s="248"/>
      <c r="H185" s="248"/>
      <c r="I185" s="249"/>
      <c r="J185" s="127"/>
      <c r="K185" s="127"/>
      <c r="L185" s="127"/>
      <c r="M185" s="127"/>
      <c r="N185" s="127"/>
    </row>
    <row r="186" spans="3:14" ht="20.100000000000001" customHeight="1">
      <c r="C186" s="282"/>
      <c r="D186" s="246"/>
      <c r="E186" s="246"/>
      <c r="F186" s="247"/>
      <c r="G186" s="248"/>
      <c r="H186" s="248"/>
      <c r="I186" s="249"/>
      <c r="J186" s="127"/>
      <c r="K186" s="127"/>
      <c r="L186" s="127"/>
      <c r="M186" s="127"/>
      <c r="N186" s="127"/>
    </row>
    <row r="187" spans="3:14" ht="20.100000000000001" customHeight="1">
      <c r="C187" s="282"/>
      <c r="D187" s="246"/>
      <c r="E187" s="246"/>
      <c r="F187" s="247"/>
      <c r="G187" s="248"/>
      <c r="H187" s="248"/>
      <c r="I187" s="249"/>
      <c r="J187" s="127"/>
      <c r="K187" s="127"/>
      <c r="L187" s="127"/>
      <c r="M187" s="127"/>
      <c r="N187" s="127"/>
    </row>
    <row r="188" spans="3:14" ht="20.100000000000001" customHeight="1">
      <c r="C188" s="282"/>
      <c r="D188" s="246"/>
      <c r="E188" s="246"/>
      <c r="F188" s="247"/>
      <c r="G188" s="248"/>
      <c r="H188" s="248"/>
      <c r="I188" s="249"/>
      <c r="J188" s="127"/>
      <c r="K188" s="127"/>
      <c r="L188" s="127"/>
      <c r="M188" s="127"/>
      <c r="N188" s="127"/>
    </row>
    <row r="189" spans="3:14" ht="20.100000000000001" customHeight="1">
      <c r="C189" s="282"/>
      <c r="D189" s="246"/>
      <c r="E189" s="246"/>
      <c r="F189" s="247"/>
      <c r="G189" s="248"/>
      <c r="H189" s="248"/>
      <c r="I189" s="249"/>
      <c r="J189" s="127"/>
      <c r="K189" s="127"/>
      <c r="L189" s="127"/>
      <c r="M189" s="127"/>
      <c r="N189" s="127"/>
    </row>
    <row r="190" spans="3:14" ht="20.100000000000001" customHeight="1">
      <c r="C190" s="282"/>
      <c r="D190" s="246"/>
      <c r="E190" s="246"/>
      <c r="F190" s="247"/>
      <c r="G190" s="248"/>
      <c r="H190" s="248"/>
      <c r="I190" s="249"/>
      <c r="J190" s="127"/>
      <c r="K190" s="127"/>
      <c r="L190" s="127"/>
      <c r="M190" s="127"/>
      <c r="N190" s="127"/>
    </row>
    <row r="191" spans="3:14" ht="20.100000000000001" customHeight="1">
      <c r="C191" s="282"/>
      <c r="D191" s="246"/>
      <c r="E191" s="246"/>
      <c r="F191" s="247"/>
      <c r="G191" s="248"/>
      <c r="H191" s="248"/>
      <c r="I191" s="249"/>
      <c r="J191" s="127"/>
      <c r="K191" s="127"/>
      <c r="L191" s="127"/>
      <c r="M191" s="127"/>
      <c r="N191" s="127"/>
    </row>
    <row r="192" spans="3:14" ht="20.100000000000001" customHeight="1">
      <c r="C192" s="282"/>
      <c r="D192" s="246"/>
      <c r="E192" s="246"/>
      <c r="F192" s="247"/>
      <c r="G192" s="248"/>
      <c r="H192" s="248"/>
      <c r="I192" s="249"/>
      <c r="J192" s="127"/>
      <c r="K192" s="127"/>
      <c r="L192" s="127"/>
      <c r="M192" s="127"/>
      <c r="N192" s="127"/>
    </row>
    <row r="193" spans="3:14" ht="20.100000000000001" customHeight="1">
      <c r="C193" s="282"/>
      <c r="D193" s="246"/>
      <c r="E193" s="246"/>
      <c r="F193" s="247"/>
      <c r="G193" s="248"/>
      <c r="H193" s="248"/>
      <c r="I193" s="249"/>
      <c r="J193" s="127"/>
      <c r="K193" s="127"/>
      <c r="L193" s="127"/>
      <c r="M193" s="127"/>
      <c r="N193" s="127"/>
    </row>
    <row r="194" spans="3:14" ht="20.100000000000001" customHeight="1">
      <c r="C194" s="282"/>
      <c r="D194" s="246"/>
      <c r="E194" s="246"/>
      <c r="F194" s="247"/>
      <c r="G194" s="248"/>
      <c r="H194" s="248"/>
      <c r="I194" s="249"/>
      <c r="J194" s="127"/>
      <c r="K194" s="127"/>
      <c r="L194" s="127"/>
      <c r="M194" s="127"/>
      <c r="N194" s="127"/>
    </row>
    <row r="195" spans="3:14" ht="20.100000000000001" customHeight="1">
      <c r="C195" s="282"/>
      <c r="D195" s="246"/>
      <c r="E195" s="246"/>
      <c r="F195" s="247"/>
      <c r="G195" s="248"/>
      <c r="H195" s="248"/>
      <c r="I195" s="249"/>
      <c r="J195" s="127"/>
      <c r="K195" s="127"/>
      <c r="L195" s="127"/>
      <c r="M195" s="127"/>
      <c r="N195" s="127"/>
    </row>
    <row r="196" spans="3:14" ht="20.100000000000001" customHeight="1">
      <c r="C196" s="282"/>
      <c r="D196" s="246"/>
      <c r="E196" s="246"/>
      <c r="F196" s="247"/>
      <c r="G196" s="248"/>
      <c r="H196" s="248"/>
      <c r="I196" s="249"/>
      <c r="J196" s="127"/>
      <c r="K196" s="127"/>
      <c r="L196" s="127"/>
      <c r="M196" s="127"/>
      <c r="N196" s="127"/>
    </row>
    <row r="197" spans="3:14" ht="20.100000000000001" customHeight="1">
      <c r="C197" s="282"/>
      <c r="D197" s="246"/>
      <c r="E197" s="246"/>
      <c r="F197" s="247"/>
      <c r="G197" s="248"/>
      <c r="H197" s="248"/>
      <c r="I197" s="249"/>
      <c r="J197" s="127"/>
      <c r="K197" s="127"/>
      <c r="L197" s="127"/>
      <c r="M197" s="127"/>
      <c r="N197" s="127"/>
    </row>
    <row r="198" spans="3:14" ht="20.100000000000001" customHeight="1">
      <c r="C198" s="282"/>
      <c r="D198" s="246"/>
      <c r="E198" s="246"/>
      <c r="F198" s="247"/>
      <c r="G198" s="248"/>
      <c r="H198" s="248"/>
      <c r="I198" s="249"/>
      <c r="J198" s="127"/>
      <c r="K198" s="127"/>
      <c r="L198" s="127"/>
      <c r="M198" s="127"/>
      <c r="N198" s="127"/>
    </row>
    <row r="199" spans="3:14" ht="20.100000000000001" customHeight="1">
      <c r="C199" s="282"/>
      <c r="D199" s="246"/>
      <c r="E199" s="246"/>
      <c r="F199" s="247"/>
      <c r="G199" s="248"/>
      <c r="H199" s="248"/>
      <c r="I199" s="249"/>
      <c r="J199" s="127"/>
      <c r="K199" s="127"/>
      <c r="L199" s="127"/>
      <c r="M199" s="127"/>
      <c r="N199" s="127"/>
    </row>
    <row r="200" spans="3:14" ht="20.100000000000001" customHeight="1">
      <c r="C200" s="282"/>
      <c r="D200" s="246"/>
      <c r="E200" s="246"/>
      <c r="F200" s="247"/>
      <c r="G200" s="248"/>
      <c r="H200" s="248"/>
      <c r="I200" s="249"/>
      <c r="J200" s="127"/>
      <c r="K200" s="127"/>
      <c r="L200" s="127"/>
      <c r="M200" s="127"/>
      <c r="N200" s="127"/>
    </row>
    <row r="201" spans="3:14" ht="20.100000000000001" customHeight="1">
      <c r="C201" s="282"/>
      <c r="D201" s="246"/>
      <c r="E201" s="246"/>
      <c r="F201" s="247"/>
      <c r="G201" s="248"/>
      <c r="H201" s="248"/>
      <c r="I201" s="249"/>
      <c r="J201" s="127"/>
      <c r="K201" s="127"/>
      <c r="L201" s="127"/>
      <c r="M201" s="127"/>
      <c r="N201" s="127"/>
    </row>
    <row r="202" spans="3:14" ht="20.100000000000001" customHeight="1">
      <c r="C202" s="282"/>
      <c r="D202" s="246"/>
      <c r="E202" s="246"/>
      <c r="F202" s="247"/>
      <c r="G202" s="248"/>
      <c r="H202" s="248"/>
      <c r="I202" s="249"/>
      <c r="J202" s="127"/>
      <c r="K202" s="127"/>
      <c r="L202" s="127"/>
      <c r="M202" s="127"/>
      <c r="N202" s="127"/>
    </row>
    <row r="203" spans="3:14" ht="20.100000000000001" customHeight="1">
      <c r="C203" s="282"/>
      <c r="D203" s="246"/>
      <c r="E203" s="246"/>
      <c r="F203" s="247"/>
      <c r="G203" s="248"/>
      <c r="H203" s="248"/>
      <c r="I203" s="249"/>
      <c r="J203" s="127"/>
      <c r="K203" s="127"/>
      <c r="L203" s="127"/>
      <c r="M203" s="127"/>
      <c r="N203" s="127"/>
    </row>
    <row r="204" spans="3:14" ht="20.100000000000001" customHeight="1">
      <c r="C204" s="282"/>
      <c r="D204" s="246"/>
      <c r="E204" s="246"/>
      <c r="F204" s="247"/>
      <c r="G204" s="248"/>
      <c r="H204" s="248"/>
      <c r="I204" s="249"/>
      <c r="J204" s="127"/>
      <c r="K204" s="127"/>
      <c r="L204" s="127"/>
      <c r="M204" s="127"/>
      <c r="N204" s="127"/>
    </row>
    <row r="205" spans="3:14" ht="20.100000000000001" customHeight="1">
      <c r="C205" s="282"/>
      <c r="D205" s="246"/>
      <c r="E205" s="246"/>
      <c r="F205" s="247"/>
      <c r="G205" s="248"/>
      <c r="H205" s="248"/>
      <c r="I205" s="249"/>
      <c r="J205" s="127"/>
      <c r="K205" s="127"/>
      <c r="L205" s="127"/>
      <c r="M205" s="127"/>
      <c r="N205" s="127"/>
    </row>
    <row r="206" spans="3:14" ht="20.100000000000001" customHeight="1">
      <c r="C206" s="282"/>
      <c r="D206" s="246"/>
      <c r="E206" s="246"/>
      <c r="F206" s="247"/>
      <c r="G206" s="248"/>
      <c r="H206" s="248"/>
      <c r="I206" s="249"/>
      <c r="J206" s="127"/>
      <c r="K206" s="127"/>
      <c r="L206" s="127"/>
      <c r="M206" s="127"/>
      <c r="N206" s="127"/>
    </row>
    <row r="207" spans="3:14" ht="20.100000000000001" customHeight="1">
      <c r="C207" s="282"/>
      <c r="D207" s="246"/>
      <c r="E207" s="246"/>
      <c r="F207" s="247"/>
      <c r="G207" s="248"/>
      <c r="H207" s="248"/>
      <c r="I207" s="249"/>
      <c r="J207" s="127"/>
      <c r="K207" s="127"/>
      <c r="L207" s="127"/>
      <c r="M207" s="127"/>
      <c r="N207" s="127"/>
    </row>
    <row r="208" spans="3:14" ht="20.100000000000001" customHeight="1">
      <c r="C208" s="282"/>
      <c r="D208" s="246"/>
      <c r="E208" s="246"/>
      <c r="F208" s="247"/>
      <c r="G208" s="248"/>
      <c r="H208" s="248"/>
      <c r="I208" s="249"/>
      <c r="J208" s="127"/>
      <c r="K208" s="127"/>
      <c r="L208" s="127"/>
      <c r="M208" s="127"/>
      <c r="N208" s="127"/>
    </row>
    <row r="209" spans="3:14" ht="20.100000000000001" customHeight="1">
      <c r="C209" s="282"/>
      <c r="D209" s="246"/>
      <c r="E209" s="246"/>
      <c r="F209" s="247"/>
      <c r="G209" s="248"/>
      <c r="H209" s="248"/>
      <c r="I209" s="249"/>
      <c r="J209" s="127"/>
      <c r="K209" s="127"/>
      <c r="L209" s="127"/>
      <c r="M209" s="127"/>
      <c r="N209" s="127"/>
    </row>
    <row r="210" spans="3:14" ht="20.100000000000001" customHeight="1">
      <c r="C210" s="282"/>
      <c r="D210" s="246"/>
      <c r="E210" s="246"/>
      <c r="F210" s="247"/>
      <c r="G210" s="248"/>
      <c r="H210" s="248"/>
      <c r="I210" s="249"/>
      <c r="J210" s="127"/>
      <c r="K210" s="127"/>
      <c r="L210" s="127"/>
      <c r="M210" s="127"/>
      <c r="N210" s="127"/>
    </row>
    <row r="211" spans="3:14" ht="20.100000000000001" customHeight="1">
      <c r="C211" s="282"/>
      <c r="D211" s="246"/>
      <c r="E211" s="246"/>
      <c r="F211" s="247"/>
      <c r="G211" s="248"/>
      <c r="H211" s="248"/>
      <c r="I211" s="249"/>
      <c r="J211" s="127"/>
      <c r="K211" s="127"/>
      <c r="L211" s="127"/>
      <c r="M211" s="127"/>
      <c r="N211" s="127"/>
    </row>
    <row r="212" spans="3:14" ht="20.100000000000001" customHeight="1">
      <c r="C212" s="282"/>
      <c r="D212" s="246"/>
      <c r="E212" s="246"/>
      <c r="F212" s="247"/>
      <c r="G212" s="248"/>
      <c r="H212" s="248"/>
      <c r="I212" s="249"/>
      <c r="J212" s="127"/>
      <c r="K212" s="127"/>
      <c r="L212" s="127"/>
      <c r="M212" s="127"/>
      <c r="N212" s="127"/>
    </row>
    <row r="213" spans="3:14" ht="20.100000000000001" customHeight="1">
      <c r="C213" s="282"/>
      <c r="D213" s="246"/>
      <c r="E213" s="246"/>
      <c r="F213" s="247"/>
      <c r="G213" s="248"/>
      <c r="H213" s="248"/>
      <c r="I213" s="249"/>
      <c r="J213" s="127"/>
      <c r="K213" s="127"/>
      <c r="L213" s="127"/>
      <c r="M213" s="127"/>
      <c r="N213" s="127"/>
    </row>
    <row r="214" spans="3:14" ht="20.100000000000001" customHeight="1">
      <c r="C214" s="282"/>
      <c r="D214" s="246"/>
      <c r="E214" s="246"/>
      <c r="F214" s="247"/>
      <c r="G214" s="248"/>
      <c r="H214" s="248"/>
      <c r="I214" s="249"/>
      <c r="J214" s="127"/>
      <c r="K214" s="127"/>
      <c r="L214" s="127"/>
      <c r="M214" s="127"/>
      <c r="N214" s="127"/>
    </row>
    <row r="215" spans="3:14" ht="20.100000000000001" customHeight="1">
      <c r="C215" s="282"/>
      <c r="D215" s="246"/>
      <c r="E215" s="246"/>
      <c r="F215" s="247"/>
      <c r="G215" s="248"/>
      <c r="H215" s="248"/>
      <c r="I215" s="249"/>
      <c r="J215" s="127"/>
      <c r="K215" s="127"/>
      <c r="L215" s="127"/>
      <c r="M215" s="127"/>
      <c r="N215" s="127"/>
    </row>
    <row r="216" spans="3:14" ht="20.100000000000001" customHeight="1">
      <c r="C216" s="282"/>
      <c r="D216" s="246"/>
      <c r="E216" s="246"/>
      <c r="F216" s="247"/>
      <c r="G216" s="248"/>
      <c r="H216" s="248"/>
      <c r="I216" s="249"/>
      <c r="J216" s="127"/>
      <c r="K216" s="127"/>
      <c r="L216" s="127"/>
      <c r="M216" s="127"/>
      <c r="N216" s="127"/>
    </row>
    <row r="217" spans="3:14" ht="20.100000000000001" customHeight="1">
      <c r="C217" s="282"/>
      <c r="D217" s="246"/>
      <c r="E217" s="246"/>
      <c r="F217" s="247"/>
      <c r="G217" s="248"/>
      <c r="H217" s="248"/>
      <c r="I217" s="249"/>
      <c r="J217" s="127"/>
      <c r="K217" s="127"/>
      <c r="L217" s="127"/>
      <c r="M217" s="127"/>
      <c r="N217" s="127"/>
    </row>
    <row r="218" spans="3:14" ht="20.100000000000001" customHeight="1">
      <c r="C218" s="282"/>
      <c r="D218" s="246"/>
      <c r="E218" s="246"/>
      <c r="F218" s="247"/>
      <c r="G218" s="248"/>
      <c r="H218" s="248"/>
      <c r="I218" s="249"/>
      <c r="J218" s="127"/>
      <c r="K218" s="127"/>
      <c r="L218" s="127"/>
      <c r="M218" s="127"/>
      <c r="N218" s="127"/>
    </row>
    <row r="219" spans="3:14" ht="20.100000000000001" customHeight="1">
      <c r="C219" s="282"/>
      <c r="D219" s="246"/>
      <c r="E219" s="246"/>
      <c r="F219" s="247"/>
      <c r="G219" s="248"/>
      <c r="H219" s="248"/>
      <c r="I219" s="249"/>
      <c r="J219" s="127"/>
      <c r="K219" s="127"/>
      <c r="L219" s="127"/>
      <c r="M219" s="127"/>
      <c r="N219" s="127"/>
    </row>
    <row r="220" spans="3:14" ht="20.100000000000001" customHeight="1">
      <c r="C220" s="282"/>
      <c r="D220" s="246"/>
      <c r="E220" s="246"/>
      <c r="F220" s="247"/>
      <c r="G220" s="248"/>
      <c r="H220" s="248"/>
      <c r="I220" s="249"/>
      <c r="J220" s="127"/>
      <c r="K220" s="127"/>
      <c r="L220" s="127"/>
      <c r="M220" s="127"/>
      <c r="N220" s="127"/>
    </row>
    <row r="221" spans="3:14" ht="20.100000000000001" customHeight="1">
      <c r="C221" s="282"/>
      <c r="D221" s="246"/>
      <c r="E221" s="246"/>
      <c r="F221" s="247"/>
      <c r="G221" s="248"/>
      <c r="H221" s="248"/>
      <c r="I221" s="249"/>
      <c r="J221" s="127"/>
      <c r="K221" s="127"/>
      <c r="L221" s="127"/>
      <c r="M221" s="127"/>
      <c r="N221" s="127"/>
    </row>
    <row r="222" spans="3:14" ht="20.100000000000001" customHeight="1">
      <c r="C222" s="282"/>
      <c r="D222" s="246"/>
      <c r="E222" s="246"/>
      <c r="F222" s="247"/>
      <c r="G222" s="248"/>
      <c r="H222" s="248"/>
      <c r="I222" s="249"/>
      <c r="J222" s="127"/>
      <c r="K222" s="127"/>
      <c r="L222" s="127"/>
      <c r="M222" s="127"/>
      <c r="N222" s="127"/>
    </row>
    <row r="223" spans="3:14" ht="20.100000000000001" customHeight="1">
      <c r="C223" s="282"/>
      <c r="D223" s="246"/>
      <c r="E223" s="246"/>
      <c r="F223" s="247"/>
      <c r="G223" s="248"/>
      <c r="H223" s="248"/>
      <c r="I223" s="249"/>
      <c r="J223" s="127"/>
      <c r="K223" s="127"/>
      <c r="L223" s="127"/>
      <c r="M223" s="127"/>
      <c r="N223" s="127"/>
    </row>
    <row r="224" spans="3:14" ht="20.100000000000001" customHeight="1">
      <c r="C224" s="282"/>
      <c r="D224" s="246"/>
      <c r="E224" s="246"/>
      <c r="F224" s="247"/>
      <c r="G224" s="248"/>
      <c r="H224" s="248"/>
      <c r="I224" s="249"/>
      <c r="J224" s="127"/>
      <c r="K224" s="127"/>
      <c r="L224" s="127"/>
      <c r="M224" s="127"/>
      <c r="N224" s="127"/>
    </row>
    <row r="225" spans="3:14" ht="20.100000000000001" customHeight="1">
      <c r="C225" s="282"/>
      <c r="D225" s="246"/>
      <c r="E225" s="246"/>
      <c r="F225" s="247"/>
      <c r="G225" s="248"/>
      <c r="H225" s="248"/>
      <c r="I225" s="249"/>
      <c r="J225" s="127"/>
      <c r="K225" s="127"/>
      <c r="L225" s="127"/>
      <c r="M225" s="127"/>
      <c r="N225" s="127"/>
    </row>
    <row r="226" spans="3:14" ht="20.100000000000001" customHeight="1">
      <c r="C226" s="282"/>
      <c r="D226" s="246"/>
      <c r="E226" s="246"/>
      <c r="F226" s="247"/>
      <c r="G226" s="248"/>
      <c r="H226" s="248"/>
      <c r="I226" s="249"/>
      <c r="J226" s="127"/>
      <c r="K226" s="127"/>
      <c r="L226" s="127"/>
      <c r="M226" s="127"/>
      <c r="N226" s="127"/>
    </row>
    <row r="227" spans="3:14" ht="20.100000000000001" customHeight="1">
      <c r="C227" s="282"/>
      <c r="D227" s="246"/>
      <c r="E227" s="246"/>
      <c r="F227" s="247"/>
      <c r="G227" s="248"/>
      <c r="H227" s="248"/>
      <c r="I227" s="249"/>
      <c r="J227" s="127"/>
      <c r="K227" s="127"/>
      <c r="L227" s="127"/>
      <c r="M227" s="127"/>
      <c r="N227" s="127"/>
    </row>
    <row r="228" spans="3:14" ht="20.100000000000001" customHeight="1">
      <c r="C228" s="282"/>
      <c r="D228" s="246"/>
      <c r="E228" s="246"/>
      <c r="F228" s="247"/>
      <c r="G228" s="248"/>
      <c r="H228" s="248"/>
      <c r="I228" s="249"/>
      <c r="J228" s="127"/>
      <c r="K228" s="127"/>
      <c r="L228" s="127"/>
      <c r="M228" s="127"/>
      <c r="N228" s="127"/>
    </row>
    <row r="229" spans="3:14" ht="20.100000000000001" customHeight="1">
      <c r="C229" s="282"/>
      <c r="D229" s="246"/>
      <c r="E229" s="246"/>
      <c r="F229" s="247"/>
      <c r="G229" s="248"/>
      <c r="H229" s="248"/>
      <c r="I229" s="249"/>
      <c r="J229" s="127"/>
      <c r="K229" s="127"/>
      <c r="L229" s="127"/>
      <c r="M229" s="127"/>
      <c r="N229" s="127"/>
    </row>
    <row r="230" spans="3:14" ht="20.100000000000001" customHeight="1">
      <c r="C230" s="282"/>
      <c r="D230" s="246"/>
      <c r="E230" s="246"/>
      <c r="F230" s="247"/>
      <c r="G230" s="248"/>
      <c r="H230" s="248"/>
      <c r="I230" s="249"/>
      <c r="J230" s="127"/>
      <c r="K230" s="127"/>
      <c r="L230" s="127"/>
      <c r="M230" s="127"/>
      <c r="N230" s="127"/>
    </row>
    <row r="231" spans="3:14" ht="20.100000000000001" customHeight="1">
      <c r="C231" s="282"/>
      <c r="D231" s="246"/>
      <c r="E231" s="246"/>
      <c r="F231" s="247"/>
      <c r="G231" s="248"/>
      <c r="H231" s="248"/>
      <c r="I231" s="249"/>
      <c r="J231" s="127"/>
      <c r="K231" s="127"/>
      <c r="L231" s="127"/>
      <c r="M231" s="127"/>
      <c r="N231" s="127"/>
    </row>
    <row r="232" spans="3:14" ht="20.100000000000001" customHeight="1">
      <c r="C232" s="282"/>
      <c r="D232" s="246"/>
      <c r="E232" s="246"/>
      <c r="F232" s="247"/>
      <c r="G232" s="248"/>
      <c r="H232" s="248"/>
      <c r="I232" s="249"/>
      <c r="J232" s="127"/>
      <c r="K232" s="127"/>
      <c r="L232" s="127"/>
      <c r="M232" s="127"/>
      <c r="N232" s="127"/>
    </row>
    <row r="233" spans="3:14" ht="20.100000000000001" customHeight="1">
      <c r="C233" s="282"/>
      <c r="D233" s="246"/>
      <c r="E233" s="246"/>
      <c r="F233" s="247"/>
      <c r="G233" s="248"/>
      <c r="H233" s="248"/>
      <c r="I233" s="249"/>
      <c r="J233" s="127"/>
      <c r="K233" s="127"/>
      <c r="L233" s="127"/>
      <c r="M233" s="127"/>
      <c r="N233" s="127"/>
    </row>
    <row r="234" spans="3:14" ht="20.100000000000001" customHeight="1">
      <c r="C234" s="282"/>
      <c r="D234" s="246"/>
      <c r="E234" s="246"/>
      <c r="F234" s="247"/>
      <c r="G234" s="248"/>
      <c r="H234" s="248"/>
      <c r="I234" s="249"/>
      <c r="J234" s="127"/>
      <c r="K234" s="127"/>
      <c r="L234" s="127"/>
      <c r="M234" s="127"/>
      <c r="N234" s="127"/>
    </row>
    <row r="235" spans="3:14" ht="20.100000000000001" customHeight="1">
      <c r="C235" s="282"/>
      <c r="D235" s="246"/>
      <c r="E235" s="246"/>
      <c r="F235" s="247"/>
      <c r="G235" s="248"/>
      <c r="H235" s="248"/>
      <c r="I235" s="249"/>
      <c r="J235" s="127"/>
      <c r="K235" s="127"/>
      <c r="L235" s="127"/>
      <c r="M235" s="127"/>
      <c r="N235" s="127"/>
    </row>
    <row r="236" spans="3:14" ht="20.100000000000001" customHeight="1">
      <c r="C236" s="282"/>
      <c r="D236" s="246"/>
      <c r="E236" s="246"/>
      <c r="F236" s="247"/>
      <c r="G236" s="248"/>
      <c r="H236" s="248"/>
      <c r="I236" s="249"/>
      <c r="J236" s="127"/>
      <c r="K236" s="127"/>
      <c r="L236" s="127"/>
      <c r="M236" s="127"/>
      <c r="N236" s="127"/>
    </row>
    <row r="237" spans="3:14" ht="20.100000000000001" customHeight="1">
      <c r="C237" s="282"/>
      <c r="D237" s="246"/>
      <c r="E237" s="246"/>
      <c r="F237" s="247"/>
      <c r="G237" s="248"/>
      <c r="H237" s="248"/>
      <c r="I237" s="249"/>
      <c r="J237" s="127"/>
      <c r="K237" s="127"/>
      <c r="L237" s="127"/>
      <c r="M237" s="127"/>
      <c r="N237" s="127"/>
    </row>
    <row r="238" spans="3:14" ht="20.100000000000001" customHeight="1">
      <c r="C238" s="282"/>
      <c r="D238" s="246"/>
      <c r="E238" s="246"/>
      <c r="F238" s="247"/>
      <c r="G238" s="248"/>
      <c r="H238" s="248"/>
      <c r="I238" s="249"/>
      <c r="J238" s="127"/>
      <c r="K238" s="127"/>
      <c r="L238" s="127"/>
      <c r="M238" s="127"/>
      <c r="N238" s="127"/>
    </row>
    <row r="239" spans="3:14" ht="20.100000000000001" customHeight="1">
      <c r="C239" s="282"/>
      <c r="D239" s="246"/>
      <c r="E239" s="246"/>
      <c r="F239" s="247"/>
      <c r="G239" s="248"/>
      <c r="H239" s="248"/>
      <c r="I239" s="249"/>
      <c r="J239" s="127"/>
      <c r="K239" s="127"/>
      <c r="L239" s="127"/>
      <c r="M239" s="127"/>
      <c r="N239" s="127"/>
    </row>
    <row r="240" spans="3:14" ht="20.100000000000001" customHeight="1">
      <c r="C240" s="282"/>
      <c r="D240" s="246"/>
      <c r="E240" s="246"/>
      <c r="F240" s="247"/>
      <c r="G240" s="248"/>
      <c r="H240" s="248"/>
      <c r="I240" s="249"/>
      <c r="J240" s="127"/>
      <c r="K240" s="127"/>
      <c r="L240" s="127"/>
      <c r="M240" s="127"/>
      <c r="N240" s="127"/>
    </row>
    <row r="241" spans="3:14" ht="20.100000000000001" customHeight="1">
      <c r="C241" s="282"/>
      <c r="D241" s="246"/>
      <c r="E241" s="246"/>
      <c r="F241" s="247"/>
      <c r="G241" s="248"/>
      <c r="H241" s="248"/>
      <c r="I241" s="249"/>
      <c r="J241" s="127"/>
      <c r="K241" s="127"/>
      <c r="L241" s="127"/>
      <c r="M241" s="127"/>
      <c r="N241" s="127"/>
    </row>
    <row r="242" spans="3:14" ht="20.100000000000001" customHeight="1">
      <c r="C242" s="282"/>
      <c r="D242" s="246"/>
      <c r="E242" s="246"/>
      <c r="F242" s="247"/>
      <c r="G242" s="248"/>
      <c r="H242" s="248"/>
      <c r="I242" s="249"/>
      <c r="J242" s="127"/>
      <c r="K242" s="127"/>
      <c r="L242" s="127"/>
      <c r="M242" s="127"/>
      <c r="N242" s="127"/>
    </row>
    <row r="243" spans="3:14" ht="20.100000000000001" customHeight="1">
      <c r="C243" s="282"/>
      <c r="D243" s="246"/>
      <c r="E243" s="246"/>
      <c r="F243" s="247"/>
      <c r="G243" s="248"/>
      <c r="H243" s="248"/>
      <c r="I243" s="249"/>
      <c r="J243" s="127"/>
      <c r="K243" s="127"/>
      <c r="L243" s="127"/>
      <c r="M243" s="127"/>
      <c r="N243" s="127"/>
    </row>
    <row r="244" spans="3:14" ht="20.100000000000001" customHeight="1">
      <c r="C244" s="282"/>
      <c r="D244" s="246"/>
      <c r="E244" s="246"/>
      <c r="F244" s="247"/>
      <c r="G244" s="248"/>
      <c r="H244" s="248"/>
      <c r="I244" s="249"/>
      <c r="J244" s="127"/>
      <c r="K244" s="127"/>
      <c r="L244" s="127"/>
      <c r="M244" s="127"/>
      <c r="N244" s="127"/>
    </row>
    <row r="245" spans="3:14" ht="20.100000000000001" customHeight="1">
      <c r="C245" s="282"/>
      <c r="D245" s="246"/>
      <c r="E245" s="246"/>
      <c r="F245" s="247"/>
      <c r="G245" s="248"/>
      <c r="H245" s="248"/>
      <c r="I245" s="249"/>
      <c r="J245" s="127"/>
      <c r="K245" s="127"/>
      <c r="L245" s="127"/>
      <c r="M245" s="127"/>
      <c r="N245" s="127"/>
    </row>
    <row r="246" spans="3:14" ht="20.100000000000001" customHeight="1">
      <c r="C246" s="282"/>
      <c r="D246" s="246"/>
      <c r="E246" s="246"/>
      <c r="F246" s="247"/>
      <c r="G246" s="248"/>
      <c r="H246" s="248"/>
      <c r="I246" s="249"/>
      <c r="J246" s="127"/>
      <c r="K246" s="127"/>
      <c r="L246" s="127"/>
      <c r="M246" s="127"/>
      <c r="N246" s="127"/>
    </row>
    <row r="247" spans="3:14" ht="20.100000000000001" customHeight="1">
      <c r="C247" s="282"/>
      <c r="D247" s="246"/>
      <c r="E247" s="246"/>
      <c r="F247" s="247"/>
      <c r="G247" s="248"/>
      <c r="H247" s="248"/>
      <c r="I247" s="249"/>
      <c r="J247" s="127"/>
      <c r="K247" s="127"/>
      <c r="L247" s="127"/>
      <c r="M247" s="127"/>
      <c r="N247" s="127"/>
    </row>
    <row r="248" spans="3:14" ht="20.100000000000001" customHeight="1">
      <c r="C248" s="282"/>
      <c r="D248" s="246"/>
      <c r="E248" s="246"/>
      <c r="F248" s="247"/>
      <c r="G248" s="248"/>
      <c r="H248" s="248"/>
      <c r="I248" s="249"/>
      <c r="J248" s="127"/>
      <c r="K248" s="127"/>
      <c r="L248" s="127"/>
      <c r="M248" s="127"/>
      <c r="N248" s="127"/>
    </row>
    <row r="249" spans="3:14" ht="20.100000000000001" customHeight="1">
      <c r="C249" s="282"/>
      <c r="D249" s="246"/>
      <c r="E249" s="246"/>
      <c r="F249" s="247"/>
      <c r="G249" s="248"/>
      <c r="H249" s="248"/>
      <c r="I249" s="249"/>
      <c r="J249" s="127"/>
      <c r="K249" s="127"/>
      <c r="L249" s="127"/>
      <c r="M249" s="127"/>
      <c r="N249" s="127"/>
    </row>
    <row r="250" spans="3:14" ht="20.100000000000001" customHeight="1">
      <c r="C250" s="282"/>
      <c r="D250" s="246"/>
      <c r="E250" s="246"/>
      <c r="F250" s="247"/>
      <c r="G250" s="248"/>
      <c r="H250" s="248"/>
      <c r="I250" s="249"/>
      <c r="J250" s="127"/>
      <c r="K250" s="127"/>
      <c r="L250" s="127"/>
      <c r="M250" s="127"/>
      <c r="N250" s="127"/>
    </row>
    <row r="251" spans="3:14" ht="20.100000000000001" customHeight="1">
      <c r="C251" s="282"/>
      <c r="D251" s="246"/>
      <c r="E251" s="246"/>
      <c r="F251" s="247"/>
      <c r="G251" s="248"/>
      <c r="H251" s="248"/>
      <c r="I251" s="249"/>
      <c r="J251" s="127"/>
      <c r="K251" s="127"/>
      <c r="L251" s="127"/>
      <c r="M251" s="127"/>
      <c r="N251" s="127"/>
    </row>
    <row r="252" spans="3:14" ht="20.100000000000001" customHeight="1">
      <c r="C252" s="282"/>
      <c r="D252" s="246"/>
      <c r="E252" s="246"/>
      <c r="F252" s="247"/>
      <c r="G252" s="248"/>
      <c r="H252" s="248"/>
      <c r="I252" s="249"/>
      <c r="J252" s="127"/>
      <c r="K252" s="127"/>
      <c r="L252" s="127"/>
      <c r="M252" s="127"/>
      <c r="N252" s="127"/>
    </row>
    <row r="253" spans="3:14" ht="20.100000000000001" customHeight="1">
      <c r="C253" s="282"/>
      <c r="D253" s="246"/>
      <c r="E253" s="246"/>
      <c r="F253" s="247"/>
      <c r="G253" s="248"/>
      <c r="H253" s="248"/>
      <c r="I253" s="249"/>
      <c r="J253" s="127"/>
      <c r="K253" s="127"/>
      <c r="L253" s="127"/>
      <c r="M253" s="127"/>
      <c r="N253" s="127"/>
    </row>
    <row r="254" spans="3:14" ht="20.100000000000001" customHeight="1">
      <c r="C254" s="282"/>
      <c r="D254" s="246"/>
      <c r="E254" s="246"/>
      <c r="F254" s="247"/>
      <c r="G254" s="248"/>
      <c r="H254" s="248"/>
      <c r="I254" s="249"/>
      <c r="J254" s="127"/>
      <c r="K254" s="127"/>
      <c r="L254" s="127"/>
      <c r="M254" s="127"/>
      <c r="N254" s="127"/>
    </row>
    <row r="255" spans="3:14" ht="20.100000000000001" customHeight="1">
      <c r="C255" s="282"/>
      <c r="D255" s="246"/>
      <c r="E255" s="246"/>
      <c r="F255" s="247"/>
      <c r="G255" s="248"/>
      <c r="H255" s="248"/>
      <c r="I255" s="249"/>
      <c r="J255" s="127"/>
      <c r="K255" s="127"/>
      <c r="L255" s="127"/>
      <c r="M255" s="127"/>
      <c r="N255" s="127"/>
    </row>
    <row r="256" spans="3:14" ht="20.100000000000001" customHeight="1">
      <c r="C256" s="282"/>
      <c r="D256" s="246"/>
      <c r="E256" s="246"/>
      <c r="F256" s="247"/>
      <c r="G256" s="248"/>
      <c r="H256" s="248"/>
      <c r="I256" s="249"/>
      <c r="J256" s="127"/>
      <c r="K256" s="127"/>
      <c r="L256" s="127"/>
      <c r="M256" s="127"/>
      <c r="N256" s="127"/>
    </row>
    <row r="257" spans="3:14" ht="20.100000000000001" customHeight="1">
      <c r="C257" s="282"/>
      <c r="D257" s="246"/>
      <c r="E257" s="246"/>
      <c r="F257" s="247"/>
      <c r="G257" s="248"/>
      <c r="H257" s="248"/>
      <c r="I257" s="249"/>
      <c r="J257" s="127"/>
      <c r="K257" s="127"/>
      <c r="L257" s="127"/>
      <c r="M257" s="127"/>
      <c r="N257" s="127"/>
    </row>
    <row r="258" spans="3:14" ht="20.100000000000001" customHeight="1">
      <c r="C258" s="282"/>
      <c r="D258" s="246"/>
      <c r="E258" s="246"/>
      <c r="F258" s="247"/>
      <c r="G258" s="248"/>
      <c r="H258" s="248"/>
      <c r="I258" s="249"/>
      <c r="J258" s="127"/>
      <c r="K258" s="127"/>
      <c r="L258" s="127"/>
      <c r="M258" s="127"/>
      <c r="N258" s="127"/>
    </row>
    <row r="259" spans="3:14" ht="20.100000000000001" customHeight="1">
      <c r="C259" s="282"/>
      <c r="D259" s="246"/>
      <c r="E259" s="246"/>
      <c r="F259" s="247"/>
      <c r="G259" s="248"/>
      <c r="H259" s="248"/>
      <c r="I259" s="249"/>
      <c r="J259" s="127"/>
      <c r="K259" s="127"/>
      <c r="L259" s="127"/>
      <c r="M259" s="127"/>
      <c r="N259" s="127"/>
    </row>
    <row r="260" spans="3:14" ht="20.100000000000001" customHeight="1">
      <c r="C260" s="282"/>
      <c r="D260" s="246"/>
      <c r="E260" s="246"/>
      <c r="F260" s="247"/>
      <c r="G260" s="248"/>
      <c r="H260" s="248"/>
      <c r="I260" s="249"/>
      <c r="J260" s="127"/>
      <c r="K260" s="127"/>
      <c r="L260" s="127"/>
      <c r="M260" s="127"/>
      <c r="N260" s="127"/>
    </row>
    <row r="261" spans="3:14" ht="20.100000000000001" customHeight="1">
      <c r="C261" s="282"/>
      <c r="D261" s="246"/>
      <c r="E261" s="246"/>
      <c r="F261" s="247"/>
      <c r="G261" s="248"/>
      <c r="H261" s="248"/>
      <c r="I261" s="249"/>
      <c r="J261" s="127"/>
      <c r="K261" s="127"/>
      <c r="L261" s="127"/>
      <c r="M261" s="127"/>
      <c r="N261" s="127"/>
    </row>
    <row r="262" spans="3:14" ht="20.100000000000001" customHeight="1">
      <c r="C262" s="282"/>
      <c r="D262" s="246"/>
      <c r="E262" s="246"/>
      <c r="F262" s="247"/>
      <c r="G262" s="248"/>
      <c r="H262" s="248"/>
      <c r="I262" s="249"/>
      <c r="J262" s="127"/>
      <c r="K262" s="127"/>
      <c r="L262" s="127"/>
      <c r="M262" s="127"/>
      <c r="N262" s="127"/>
    </row>
    <row r="263" spans="3:14" ht="20.100000000000001" customHeight="1">
      <c r="C263" s="282"/>
      <c r="D263" s="246"/>
      <c r="E263" s="246"/>
      <c r="F263" s="247"/>
      <c r="G263" s="248"/>
      <c r="H263" s="248"/>
      <c r="I263" s="249"/>
      <c r="J263" s="127"/>
      <c r="K263" s="127"/>
      <c r="L263" s="127"/>
      <c r="M263" s="127"/>
      <c r="N263" s="127"/>
    </row>
    <row r="264" spans="3:14" ht="20.100000000000001" customHeight="1">
      <c r="C264" s="282"/>
      <c r="D264" s="246"/>
      <c r="E264" s="246"/>
      <c r="F264" s="247"/>
      <c r="G264" s="248"/>
      <c r="H264" s="248"/>
      <c r="I264" s="249"/>
      <c r="J264" s="127"/>
      <c r="K264" s="127"/>
      <c r="L264" s="127"/>
      <c r="M264" s="127"/>
      <c r="N264" s="127"/>
    </row>
    <row r="265" spans="3:14" ht="20.100000000000001" customHeight="1">
      <c r="C265" s="282"/>
      <c r="D265" s="246"/>
      <c r="E265" s="246"/>
      <c r="F265" s="247"/>
      <c r="G265" s="248"/>
      <c r="H265" s="248"/>
      <c r="I265" s="249"/>
      <c r="J265" s="127"/>
      <c r="K265" s="127"/>
      <c r="L265" s="127"/>
      <c r="M265" s="127"/>
      <c r="N265" s="127"/>
    </row>
    <row r="266" spans="3:14" ht="20.100000000000001" customHeight="1">
      <c r="C266" s="282"/>
      <c r="D266" s="246"/>
      <c r="E266" s="246"/>
      <c r="F266" s="247"/>
      <c r="G266" s="248"/>
      <c r="H266" s="248"/>
      <c r="I266" s="249"/>
      <c r="J266" s="127"/>
      <c r="K266" s="127"/>
      <c r="L266" s="127"/>
      <c r="M266" s="127"/>
      <c r="N266" s="127"/>
    </row>
    <row r="267" spans="3:14" ht="20.100000000000001" customHeight="1">
      <c r="C267" s="282"/>
      <c r="D267" s="246"/>
      <c r="E267" s="246"/>
      <c r="F267" s="247"/>
      <c r="G267" s="248"/>
      <c r="H267" s="248"/>
      <c r="I267" s="249"/>
      <c r="J267" s="127"/>
      <c r="K267" s="127"/>
      <c r="L267" s="127"/>
      <c r="M267" s="127"/>
      <c r="N267" s="127"/>
    </row>
    <row r="268" spans="3:14" ht="20.100000000000001" customHeight="1">
      <c r="C268" s="282"/>
      <c r="D268" s="246"/>
      <c r="E268" s="246"/>
      <c r="F268" s="247"/>
      <c r="G268" s="248"/>
      <c r="H268" s="248"/>
      <c r="I268" s="249"/>
      <c r="J268" s="127"/>
      <c r="K268" s="127"/>
      <c r="L268" s="127"/>
      <c r="M268" s="127"/>
      <c r="N268" s="127"/>
    </row>
    <row r="269" spans="3:14" ht="20.100000000000001" customHeight="1">
      <c r="C269" s="282"/>
      <c r="D269" s="246"/>
      <c r="E269" s="246"/>
      <c r="F269" s="247"/>
      <c r="G269" s="248"/>
      <c r="H269" s="248"/>
      <c r="I269" s="249"/>
      <c r="J269" s="127"/>
      <c r="K269" s="127"/>
      <c r="L269" s="127"/>
      <c r="M269" s="127"/>
      <c r="N269" s="127"/>
    </row>
    <row r="270" spans="3:14" ht="20.100000000000001" customHeight="1">
      <c r="C270" s="282"/>
      <c r="D270" s="246"/>
      <c r="E270" s="246"/>
      <c r="F270" s="247"/>
      <c r="G270" s="248"/>
      <c r="H270" s="248"/>
      <c r="I270" s="249"/>
      <c r="J270" s="127"/>
      <c r="K270" s="127"/>
      <c r="L270" s="127"/>
      <c r="M270" s="127"/>
      <c r="N270" s="127"/>
    </row>
    <row r="271" spans="3:14" ht="20.100000000000001" customHeight="1">
      <c r="C271" s="282"/>
      <c r="D271" s="246"/>
      <c r="E271" s="246"/>
      <c r="F271" s="247"/>
      <c r="G271" s="248"/>
      <c r="H271" s="248"/>
      <c r="I271" s="249"/>
      <c r="J271" s="127"/>
      <c r="K271" s="127"/>
      <c r="L271" s="127"/>
      <c r="M271" s="127"/>
      <c r="N271" s="127"/>
    </row>
    <row r="272" spans="3:14" ht="20.100000000000001" customHeight="1">
      <c r="C272" s="282"/>
      <c r="D272" s="246"/>
      <c r="E272" s="246"/>
      <c r="F272" s="247"/>
      <c r="G272" s="248"/>
      <c r="H272" s="248"/>
      <c r="I272" s="249"/>
      <c r="J272" s="127"/>
      <c r="K272" s="127"/>
      <c r="L272" s="127"/>
      <c r="M272" s="127"/>
      <c r="N272" s="127"/>
    </row>
    <row r="273" spans="3:14" ht="20.100000000000001" customHeight="1">
      <c r="C273" s="282"/>
      <c r="D273" s="246"/>
      <c r="E273" s="246"/>
      <c r="F273" s="247"/>
      <c r="G273" s="248"/>
      <c r="H273" s="248"/>
      <c r="I273" s="249"/>
      <c r="J273" s="127"/>
      <c r="K273" s="127"/>
      <c r="L273" s="127"/>
      <c r="M273" s="127"/>
      <c r="N273" s="127"/>
    </row>
    <row r="274" spans="3:14" ht="20.100000000000001" customHeight="1">
      <c r="C274" s="282"/>
      <c r="D274" s="246"/>
      <c r="E274" s="246"/>
      <c r="F274" s="247"/>
      <c r="G274" s="248"/>
      <c r="H274" s="248"/>
      <c r="I274" s="249"/>
      <c r="J274" s="127"/>
      <c r="K274" s="127"/>
      <c r="L274" s="127"/>
      <c r="M274" s="127"/>
      <c r="N274" s="127"/>
    </row>
    <row r="275" spans="3:14" ht="20.100000000000001" customHeight="1">
      <c r="C275" s="282"/>
      <c r="D275" s="246"/>
      <c r="E275" s="246"/>
      <c r="F275" s="247"/>
      <c r="G275" s="248"/>
      <c r="H275" s="248"/>
      <c r="I275" s="249"/>
      <c r="J275" s="127"/>
      <c r="K275" s="127"/>
      <c r="L275" s="127"/>
      <c r="M275" s="127"/>
      <c r="N275" s="127"/>
    </row>
    <row r="276" spans="3:14" ht="20.100000000000001" customHeight="1">
      <c r="C276" s="282"/>
      <c r="D276" s="246"/>
      <c r="E276" s="246"/>
      <c r="F276" s="247"/>
      <c r="G276" s="248"/>
      <c r="H276" s="248"/>
      <c r="I276" s="249"/>
      <c r="J276" s="127"/>
      <c r="K276" s="127"/>
      <c r="L276" s="127"/>
      <c r="M276" s="127"/>
      <c r="N276" s="127"/>
    </row>
    <row r="277" spans="3:14" ht="20.100000000000001" customHeight="1">
      <c r="C277" s="282"/>
      <c r="D277" s="246"/>
      <c r="E277" s="246"/>
      <c r="F277" s="247"/>
      <c r="G277" s="248"/>
      <c r="H277" s="248"/>
      <c r="I277" s="249"/>
      <c r="J277" s="127"/>
      <c r="K277" s="127"/>
      <c r="L277" s="127"/>
      <c r="M277" s="127"/>
      <c r="N277" s="127"/>
    </row>
    <row r="278" spans="3:14" ht="20.100000000000001" customHeight="1">
      <c r="C278" s="282"/>
      <c r="D278" s="246"/>
      <c r="E278" s="246"/>
      <c r="F278" s="247"/>
      <c r="G278" s="248"/>
      <c r="H278" s="248"/>
      <c r="I278" s="249"/>
      <c r="J278" s="127"/>
      <c r="K278" s="127"/>
      <c r="L278" s="127"/>
      <c r="M278" s="127"/>
      <c r="N278" s="127"/>
    </row>
    <row r="279" spans="3:14" ht="20.100000000000001" customHeight="1">
      <c r="C279" s="282"/>
      <c r="D279" s="246"/>
      <c r="E279" s="246"/>
      <c r="F279" s="247"/>
      <c r="G279" s="248"/>
      <c r="H279" s="248"/>
      <c r="I279" s="249"/>
      <c r="J279" s="127"/>
      <c r="K279" s="127"/>
      <c r="L279" s="127"/>
      <c r="M279" s="127"/>
      <c r="N279" s="127"/>
    </row>
    <row r="280" spans="3:14" ht="20.100000000000001" customHeight="1">
      <c r="C280" s="282"/>
      <c r="D280" s="246"/>
      <c r="E280" s="246"/>
      <c r="F280" s="247"/>
      <c r="G280" s="248"/>
      <c r="H280" s="248"/>
      <c r="I280" s="249"/>
      <c r="J280" s="127"/>
      <c r="K280" s="127"/>
      <c r="L280" s="127"/>
      <c r="M280" s="127"/>
      <c r="N280" s="127"/>
    </row>
    <row r="281" spans="3:14" ht="20.100000000000001" customHeight="1">
      <c r="C281" s="282"/>
      <c r="D281" s="246"/>
      <c r="E281" s="246"/>
      <c r="F281" s="247"/>
      <c r="G281" s="248"/>
      <c r="H281" s="248"/>
      <c r="I281" s="249"/>
      <c r="J281" s="127"/>
      <c r="K281" s="127"/>
      <c r="L281" s="127"/>
      <c r="M281" s="127"/>
      <c r="N281" s="127"/>
    </row>
    <row r="282" spans="3:14" ht="20.100000000000001" customHeight="1">
      <c r="C282" s="282"/>
      <c r="D282" s="246"/>
      <c r="E282" s="246"/>
      <c r="F282" s="247"/>
      <c r="G282" s="248"/>
      <c r="H282" s="248"/>
      <c r="I282" s="249"/>
      <c r="J282" s="127"/>
      <c r="K282" s="127"/>
      <c r="L282" s="127"/>
      <c r="M282" s="127"/>
      <c r="N282" s="127"/>
    </row>
    <row r="283" spans="3:14" ht="20.100000000000001" customHeight="1">
      <c r="C283" s="282"/>
      <c r="D283" s="246"/>
      <c r="E283" s="246"/>
      <c r="F283" s="247"/>
      <c r="G283" s="248"/>
      <c r="H283" s="248"/>
      <c r="I283" s="249"/>
      <c r="J283" s="127"/>
      <c r="K283" s="127"/>
      <c r="L283" s="127"/>
      <c r="M283" s="127"/>
      <c r="N283" s="127"/>
    </row>
    <row r="284" spans="3:14" ht="20.100000000000001" customHeight="1">
      <c r="C284" s="282"/>
      <c r="D284" s="246"/>
      <c r="E284" s="246"/>
      <c r="F284" s="247"/>
      <c r="G284" s="248"/>
      <c r="H284" s="248"/>
      <c r="I284" s="249"/>
      <c r="J284" s="127"/>
      <c r="K284" s="127"/>
      <c r="L284" s="127"/>
      <c r="M284" s="127"/>
      <c r="N284" s="127"/>
    </row>
    <row r="285" spans="3:14" ht="20.100000000000001" customHeight="1">
      <c r="C285" s="282"/>
      <c r="D285" s="246"/>
      <c r="E285" s="246"/>
      <c r="F285" s="247"/>
      <c r="G285" s="248"/>
      <c r="H285" s="248"/>
      <c r="I285" s="249"/>
      <c r="J285" s="127"/>
      <c r="K285" s="127"/>
      <c r="L285" s="127"/>
      <c r="M285" s="127"/>
      <c r="N285" s="127"/>
    </row>
    <row r="286" spans="3:14" ht="20.100000000000001" customHeight="1">
      <c r="C286" s="282"/>
      <c r="D286" s="246"/>
      <c r="E286" s="246"/>
      <c r="F286" s="247"/>
      <c r="G286" s="248"/>
      <c r="H286" s="248"/>
      <c r="I286" s="249"/>
      <c r="J286" s="127"/>
      <c r="K286" s="127"/>
      <c r="L286" s="127"/>
      <c r="M286" s="127"/>
      <c r="N286" s="127"/>
    </row>
    <row r="287" spans="3:14" ht="20.100000000000001" customHeight="1">
      <c r="C287" s="282"/>
      <c r="D287" s="246"/>
      <c r="E287" s="246"/>
      <c r="F287" s="247"/>
      <c r="G287" s="248"/>
      <c r="H287" s="248"/>
      <c r="I287" s="249"/>
      <c r="J287" s="127"/>
      <c r="K287" s="127"/>
      <c r="L287" s="127"/>
      <c r="M287" s="127"/>
      <c r="N287" s="127"/>
    </row>
    <row r="288" spans="3:14" ht="20.100000000000001" customHeight="1">
      <c r="C288" s="282"/>
      <c r="D288" s="246"/>
      <c r="E288" s="246"/>
      <c r="F288" s="247"/>
      <c r="G288" s="248"/>
      <c r="H288" s="248"/>
      <c r="I288" s="249"/>
      <c r="J288" s="127"/>
      <c r="K288" s="127"/>
      <c r="L288" s="127"/>
      <c r="M288" s="127"/>
      <c r="N288" s="127"/>
    </row>
    <row r="289" spans="3:14" ht="20.100000000000001" customHeight="1">
      <c r="C289" s="282"/>
      <c r="D289" s="246"/>
      <c r="E289" s="246"/>
      <c r="F289" s="247"/>
      <c r="G289" s="248"/>
      <c r="H289" s="248"/>
      <c r="I289" s="249"/>
      <c r="J289" s="127"/>
      <c r="K289" s="127"/>
      <c r="L289" s="127"/>
      <c r="M289" s="127"/>
      <c r="N289" s="127"/>
    </row>
    <row r="290" spans="3:14" ht="20.100000000000001" customHeight="1">
      <c r="C290" s="282"/>
      <c r="D290" s="246"/>
      <c r="E290" s="246"/>
      <c r="F290" s="247"/>
      <c r="G290" s="248"/>
      <c r="H290" s="248"/>
      <c r="I290" s="249"/>
      <c r="J290" s="127"/>
      <c r="K290" s="127"/>
      <c r="L290" s="127"/>
      <c r="M290" s="127"/>
      <c r="N290" s="127"/>
    </row>
    <row r="291" spans="3:14" ht="20.100000000000001" customHeight="1">
      <c r="C291" s="282"/>
      <c r="D291" s="246"/>
      <c r="E291" s="246"/>
      <c r="F291" s="247"/>
      <c r="G291" s="248"/>
      <c r="H291" s="248"/>
      <c r="I291" s="249"/>
      <c r="J291" s="127"/>
      <c r="K291" s="127"/>
      <c r="L291" s="127"/>
      <c r="M291" s="127"/>
      <c r="N291" s="127"/>
    </row>
    <row r="292" spans="3:14" ht="20.100000000000001" customHeight="1">
      <c r="C292" s="282"/>
      <c r="D292" s="246"/>
      <c r="E292" s="246"/>
      <c r="F292" s="247"/>
      <c r="G292" s="248"/>
      <c r="H292" s="248"/>
      <c r="I292" s="249"/>
      <c r="J292" s="127"/>
      <c r="K292" s="127"/>
      <c r="L292" s="127"/>
      <c r="M292" s="127"/>
      <c r="N292" s="127"/>
    </row>
    <row r="293" spans="3:14" ht="20.100000000000001" customHeight="1">
      <c r="C293" s="282"/>
      <c r="D293" s="246"/>
      <c r="E293" s="246"/>
      <c r="F293" s="247"/>
      <c r="G293" s="248"/>
      <c r="H293" s="248"/>
      <c r="I293" s="249"/>
      <c r="J293" s="127"/>
      <c r="K293" s="127"/>
      <c r="L293" s="127"/>
      <c r="M293" s="127"/>
      <c r="N293" s="127"/>
    </row>
    <row r="294" spans="3:14" ht="20.100000000000001" customHeight="1">
      <c r="C294" s="282"/>
      <c r="D294" s="246"/>
      <c r="E294" s="246"/>
      <c r="F294" s="247"/>
      <c r="G294" s="248"/>
      <c r="H294" s="248"/>
      <c r="I294" s="249"/>
      <c r="J294" s="127"/>
      <c r="K294" s="127"/>
      <c r="L294" s="127"/>
      <c r="M294" s="127"/>
      <c r="N294" s="127"/>
    </row>
    <row r="295" spans="3:14" ht="20.100000000000001" customHeight="1">
      <c r="C295" s="282"/>
      <c r="D295" s="246"/>
      <c r="E295" s="246"/>
      <c r="F295" s="247"/>
      <c r="G295" s="248"/>
      <c r="H295" s="248"/>
      <c r="I295" s="249"/>
      <c r="J295" s="127"/>
      <c r="K295" s="127"/>
      <c r="L295" s="127"/>
      <c r="M295" s="127"/>
      <c r="N295" s="127"/>
    </row>
    <row r="296" spans="3:14" ht="20.100000000000001" customHeight="1">
      <c r="C296" s="282"/>
      <c r="D296" s="246"/>
      <c r="E296" s="246"/>
      <c r="F296" s="247"/>
      <c r="G296" s="248"/>
      <c r="H296" s="248"/>
      <c r="I296" s="249"/>
      <c r="J296" s="127"/>
      <c r="K296" s="127"/>
      <c r="L296" s="127"/>
      <c r="M296" s="127"/>
      <c r="N296" s="127"/>
    </row>
    <row r="297" spans="3:14" ht="20.100000000000001" customHeight="1">
      <c r="C297" s="282"/>
      <c r="D297" s="246"/>
      <c r="E297" s="246"/>
      <c r="F297" s="247"/>
      <c r="G297" s="248"/>
      <c r="H297" s="248"/>
      <c r="I297" s="249"/>
      <c r="J297" s="127"/>
      <c r="K297" s="127"/>
      <c r="L297" s="127"/>
      <c r="M297" s="127"/>
      <c r="N297" s="127"/>
    </row>
    <row r="298" spans="3:14" ht="20.100000000000001" customHeight="1">
      <c r="C298" s="282"/>
      <c r="D298" s="246"/>
      <c r="E298" s="246"/>
      <c r="F298" s="247"/>
      <c r="G298" s="248"/>
      <c r="H298" s="248"/>
      <c r="I298" s="249"/>
      <c r="J298" s="127"/>
      <c r="K298" s="127"/>
      <c r="L298" s="127"/>
      <c r="M298" s="127"/>
      <c r="N298" s="127"/>
    </row>
    <row r="299" spans="3:14" ht="20.100000000000001" customHeight="1">
      <c r="C299" s="282"/>
      <c r="D299" s="246"/>
      <c r="E299" s="246"/>
      <c r="F299" s="247"/>
      <c r="G299" s="248"/>
      <c r="H299" s="248"/>
      <c r="I299" s="249"/>
      <c r="J299" s="127"/>
      <c r="K299" s="127"/>
      <c r="L299" s="127"/>
      <c r="M299" s="127"/>
      <c r="N299" s="127"/>
    </row>
    <row r="300" spans="3:14" ht="20.100000000000001" customHeight="1">
      <c r="C300" s="282"/>
      <c r="D300" s="246"/>
      <c r="E300" s="246"/>
      <c r="F300" s="247"/>
      <c r="G300" s="248"/>
      <c r="H300" s="248"/>
      <c r="I300" s="249"/>
      <c r="J300" s="127"/>
      <c r="K300" s="127"/>
      <c r="L300" s="127"/>
      <c r="M300" s="127"/>
      <c r="N300" s="127"/>
    </row>
    <row r="301" spans="3:14" ht="20.100000000000001" customHeight="1">
      <c r="C301" s="282"/>
      <c r="D301" s="246"/>
      <c r="E301" s="246"/>
      <c r="F301" s="247"/>
      <c r="G301" s="248"/>
      <c r="H301" s="248"/>
      <c r="I301" s="249"/>
      <c r="J301" s="127"/>
      <c r="K301" s="127"/>
      <c r="L301" s="127"/>
      <c r="M301" s="127"/>
      <c r="N301" s="127"/>
    </row>
    <row r="302" spans="3:14" ht="20.100000000000001" customHeight="1">
      <c r="C302" s="282"/>
      <c r="D302" s="246"/>
      <c r="E302" s="246"/>
      <c r="F302" s="247"/>
      <c r="G302" s="248"/>
      <c r="H302" s="248"/>
      <c r="I302" s="249"/>
      <c r="J302" s="127"/>
      <c r="K302" s="127"/>
      <c r="L302" s="127"/>
      <c r="M302" s="127"/>
      <c r="N302" s="127"/>
    </row>
    <row r="303" spans="3:14" ht="20.100000000000001" customHeight="1">
      <c r="C303" s="282"/>
      <c r="D303" s="246"/>
      <c r="E303" s="246"/>
      <c r="F303" s="247"/>
      <c r="G303" s="248"/>
      <c r="H303" s="248"/>
      <c r="I303" s="249"/>
      <c r="J303" s="127"/>
      <c r="K303" s="127"/>
      <c r="L303" s="127"/>
      <c r="M303" s="127"/>
      <c r="N303" s="127"/>
    </row>
    <row r="304" spans="3:14" ht="20.100000000000001" customHeight="1">
      <c r="C304" s="282"/>
      <c r="D304" s="246"/>
      <c r="E304" s="246"/>
      <c r="F304" s="247"/>
      <c r="G304" s="248"/>
      <c r="H304" s="248"/>
      <c r="I304" s="249"/>
      <c r="J304" s="127"/>
      <c r="K304" s="127"/>
      <c r="L304" s="127"/>
      <c r="M304" s="127"/>
      <c r="N304" s="127"/>
    </row>
    <row r="305" spans="3:14" ht="20.100000000000001" customHeight="1">
      <c r="C305" s="282"/>
      <c r="D305" s="246"/>
      <c r="E305" s="246"/>
      <c r="F305" s="247"/>
      <c r="G305" s="248"/>
      <c r="H305" s="248"/>
      <c r="I305" s="249"/>
      <c r="J305" s="127"/>
      <c r="K305" s="127"/>
      <c r="L305" s="127"/>
      <c r="M305" s="127"/>
      <c r="N305" s="127"/>
    </row>
    <row r="306" spans="3:14" ht="20.100000000000001" customHeight="1">
      <c r="C306" s="282"/>
      <c r="D306" s="246"/>
      <c r="E306" s="246"/>
      <c r="F306" s="247"/>
      <c r="G306" s="248"/>
      <c r="H306" s="248"/>
      <c r="I306" s="249"/>
      <c r="J306" s="127"/>
      <c r="K306" s="127"/>
      <c r="L306" s="127"/>
      <c r="M306" s="127"/>
      <c r="N306" s="127"/>
    </row>
    <row r="307" spans="3:14" ht="20.100000000000001" customHeight="1">
      <c r="C307" s="282"/>
      <c r="D307" s="246"/>
      <c r="E307" s="246"/>
      <c r="F307" s="247"/>
      <c r="G307" s="248"/>
      <c r="H307" s="248"/>
      <c r="I307" s="249"/>
      <c r="J307" s="127"/>
      <c r="K307" s="127"/>
      <c r="L307" s="127"/>
      <c r="M307" s="127"/>
      <c r="N307" s="127"/>
    </row>
    <row r="308" spans="3:14" ht="20.100000000000001" customHeight="1">
      <c r="C308" s="282"/>
      <c r="D308" s="246"/>
      <c r="E308" s="246"/>
      <c r="F308" s="247"/>
      <c r="G308" s="248"/>
      <c r="H308" s="248"/>
      <c r="I308" s="249"/>
      <c r="J308" s="127"/>
      <c r="K308" s="127"/>
      <c r="L308" s="127"/>
      <c r="M308" s="127"/>
      <c r="N308" s="127"/>
    </row>
    <row r="309" spans="3:14" ht="20.100000000000001" customHeight="1">
      <c r="C309" s="282"/>
      <c r="D309" s="246"/>
      <c r="E309" s="246"/>
      <c r="F309" s="247"/>
      <c r="G309" s="248"/>
      <c r="H309" s="248"/>
      <c r="I309" s="249"/>
      <c r="J309" s="127"/>
      <c r="K309" s="127"/>
      <c r="L309" s="127"/>
      <c r="M309" s="127"/>
      <c r="N309" s="127"/>
    </row>
    <row r="310" spans="3:14" ht="20.100000000000001" customHeight="1">
      <c r="C310" s="282"/>
      <c r="D310" s="246"/>
      <c r="E310" s="246"/>
      <c r="F310" s="247"/>
      <c r="G310" s="248"/>
      <c r="H310" s="248"/>
      <c r="I310" s="249"/>
      <c r="J310" s="127"/>
      <c r="K310" s="127"/>
      <c r="L310" s="127"/>
      <c r="M310" s="127"/>
      <c r="N310" s="127"/>
    </row>
    <row r="311" spans="3:14" ht="20.100000000000001" customHeight="1">
      <c r="C311" s="282"/>
      <c r="D311" s="246"/>
      <c r="E311" s="246"/>
      <c r="F311" s="247"/>
      <c r="G311" s="248"/>
      <c r="H311" s="248"/>
      <c r="I311" s="249"/>
      <c r="J311" s="127"/>
      <c r="K311" s="127"/>
      <c r="L311" s="127"/>
      <c r="M311" s="127"/>
      <c r="N311" s="127"/>
    </row>
    <row r="312" spans="3:14" ht="20.100000000000001" customHeight="1">
      <c r="C312" s="282"/>
      <c r="D312" s="246"/>
      <c r="E312" s="246"/>
      <c r="F312" s="247"/>
      <c r="G312" s="248"/>
      <c r="H312" s="248"/>
      <c r="I312" s="249"/>
      <c r="J312" s="127"/>
      <c r="K312" s="127"/>
      <c r="L312" s="127"/>
      <c r="M312" s="127"/>
      <c r="N312" s="127"/>
    </row>
    <row r="313" spans="3:14" ht="20.100000000000001" customHeight="1">
      <c r="C313" s="282"/>
      <c r="D313" s="246"/>
      <c r="E313" s="246"/>
      <c r="F313" s="247"/>
      <c r="G313" s="248"/>
      <c r="H313" s="248"/>
      <c r="I313" s="249"/>
      <c r="J313" s="127"/>
      <c r="K313" s="127"/>
      <c r="L313" s="127"/>
      <c r="M313" s="127"/>
      <c r="N313" s="127"/>
    </row>
    <row r="314" spans="3:14" ht="20.100000000000001" customHeight="1">
      <c r="C314" s="282"/>
      <c r="D314" s="246"/>
      <c r="E314" s="246"/>
      <c r="F314" s="247"/>
      <c r="G314" s="248"/>
      <c r="H314" s="248"/>
      <c r="I314" s="249"/>
      <c r="J314" s="127"/>
      <c r="K314" s="127"/>
      <c r="L314" s="127"/>
      <c r="M314" s="127"/>
      <c r="N314" s="127"/>
    </row>
    <row r="315" spans="3:14" ht="20.100000000000001" customHeight="1">
      <c r="C315" s="282"/>
      <c r="D315" s="246"/>
      <c r="E315" s="246"/>
      <c r="F315" s="247"/>
      <c r="G315" s="248"/>
      <c r="H315" s="248"/>
      <c r="I315" s="249"/>
      <c r="J315" s="127"/>
      <c r="K315" s="127"/>
      <c r="L315" s="127"/>
      <c r="M315" s="127"/>
      <c r="N315" s="127"/>
    </row>
    <row r="316" spans="3:14" ht="20.100000000000001" customHeight="1">
      <c r="C316" s="282"/>
      <c r="D316" s="246"/>
      <c r="E316" s="246"/>
      <c r="F316" s="247"/>
      <c r="G316" s="248"/>
      <c r="H316" s="248"/>
      <c r="I316" s="249"/>
      <c r="J316" s="127"/>
      <c r="K316" s="127"/>
      <c r="L316" s="127"/>
      <c r="M316" s="127"/>
      <c r="N316" s="127"/>
    </row>
    <row r="317" spans="3:14" ht="20.100000000000001" customHeight="1">
      <c r="C317" s="282"/>
      <c r="D317" s="246"/>
      <c r="E317" s="246"/>
      <c r="F317" s="247"/>
      <c r="G317" s="248"/>
      <c r="H317" s="248"/>
      <c r="I317" s="249"/>
      <c r="J317" s="127"/>
      <c r="K317" s="127"/>
      <c r="L317" s="127"/>
      <c r="M317" s="127"/>
      <c r="N317" s="127"/>
    </row>
    <row r="318" spans="3:14" ht="20.100000000000001" customHeight="1">
      <c r="C318" s="282"/>
      <c r="D318" s="246"/>
      <c r="E318" s="246"/>
      <c r="F318" s="247"/>
      <c r="G318" s="248"/>
      <c r="H318" s="248"/>
      <c r="I318" s="249"/>
      <c r="J318" s="127"/>
      <c r="K318" s="127"/>
      <c r="L318" s="127"/>
      <c r="M318" s="127"/>
      <c r="N318" s="127"/>
    </row>
    <row r="319" spans="3:14" ht="20.100000000000001" customHeight="1">
      <c r="C319" s="282"/>
      <c r="D319" s="246"/>
      <c r="E319" s="246"/>
      <c r="F319" s="247"/>
      <c r="G319" s="248"/>
      <c r="H319" s="248"/>
      <c r="I319" s="249"/>
      <c r="J319" s="127"/>
      <c r="K319" s="127"/>
      <c r="L319" s="127"/>
      <c r="M319" s="127"/>
      <c r="N319" s="127"/>
    </row>
    <row r="320" spans="3:14" ht="20.100000000000001" customHeight="1">
      <c r="C320" s="282"/>
      <c r="D320" s="246"/>
      <c r="E320" s="246"/>
      <c r="F320" s="247"/>
      <c r="G320" s="248"/>
      <c r="H320" s="248"/>
      <c r="I320" s="249"/>
      <c r="J320" s="127"/>
      <c r="K320" s="127"/>
      <c r="L320" s="127"/>
      <c r="M320" s="127"/>
      <c r="N320" s="127"/>
    </row>
    <row r="321" spans="3:14" ht="20.100000000000001" customHeight="1">
      <c r="C321" s="282"/>
      <c r="D321" s="246"/>
      <c r="E321" s="246"/>
      <c r="F321" s="247"/>
      <c r="G321" s="248"/>
      <c r="H321" s="248"/>
      <c r="I321" s="249"/>
      <c r="J321" s="127"/>
      <c r="K321" s="127"/>
      <c r="L321" s="127"/>
      <c r="M321" s="127"/>
      <c r="N321" s="127"/>
    </row>
    <row r="322" spans="3:14" ht="20.100000000000001" customHeight="1">
      <c r="C322" s="282"/>
      <c r="D322" s="246"/>
      <c r="E322" s="246"/>
      <c r="F322" s="247"/>
      <c r="G322" s="248"/>
      <c r="H322" s="248"/>
      <c r="I322" s="249"/>
      <c r="J322" s="127"/>
      <c r="K322" s="127"/>
      <c r="L322" s="127"/>
      <c r="M322" s="127"/>
      <c r="N322" s="127"/>
    </row>
    <row r="323" spans="3:14" ht="20.100000000000001" customHeight="1">
      <c r="C323" s="282"/>
      <c r="D323" s="246"/>
      <c r="E323" s="246"/>
      <c r="F323" s="247"/>
      <c r="G323" s="248"/>
      <c r="H323" s="248"/>
      <c r="I323" s="249"/>
      <c r="J323" s="127"/>
      <c r="K323" s="127"/>
      <c r="L323" s="127"/>
      <c r="M323" s="127"/>
      <c r="N323" s="127"/>
    </row>
    <row r="324" spans="3:14" ht="20.100000000000001" customHeight="1">
      <c r="C324" s="282"/>
      <c r="D324" s="246"/>
      <c r="E324" s="246"/>
      <c r="F324" s="247"/>
      <c r="G324" s="248"/>
      <c r="H324" s="248"/>
      <c r="I324" s="249"/>
      <c r="J324" s="127"/>
      <c r="K324" s="127"/>
      <c r="L324" s="127"/>
      <c r="M324" s="127"/>
      <c r="N324" s="127"/>
    </row>
    <row r="325" spans="3:14" ht="20.100000000000001" customHeight="1">
      <c r="C325" s="282"/>
      <c r="D325" s="246"/>
      <c r="E325" s="246"/>
      <c r="F325" s="247"/>
      <c r="G325" s="248"/>
      <c r="H325" s="248"/>
      <c r="I325" s="249"/>
      <c r="J325" s="127"/>
      <c r="K325" s="127"/>
      <c r="L325" s="127"/>
      <c r="M325" s="127"/>
      <c r="N325" s="127"/>
    </row>
    <row r="326" spans="3:14" ht="20.100000000000001" customHeight="1">
      <c r="C326" s="282"/>
      <c r="D326" s="246"/>
      <c r="E326" s="246"/>
      <c r="F326" s="247"/>
      <c r="G326" s="248"/>
      <c r="H326" s="248"/>
      <c r="I326" s="249"/>
      <c r="J326" s="127"/>
      <c r="K326" s="127"/>
      <c r="L326" s="127"/>
      <c r="M326" s="127"/>
      <c r="N326" s="127"/>
    </row>
    <row r="327" spans="3:14" ht="20.100000000000001" customHeight="1">
      <c r="C327" s="282"/>
      <c r="D327" s="246"/>
      <c r="E327" s="246"/>
      <c r="F327" s="247"/>
      <c r="G327" s="248"/>
      <c r="H327" s="248"/>
      <c r="I327" s="249"/>
      <c r="J327" s="127"/>
      <c r="K327" s="127"/>
      <c r="L327" s="127"/>
      <c r="M327" s="127"/>
      <c r="N327" s="127"/>
    </row>
    <row r="328" spans="3:14" ht="20.100000000000001" customHeight="1">
      <c r="C328" s="282"/>
      <c r="D328" s="246"/>
      <c r="E328" s="246"/>
      <c r="F328" s="247"/>
      <c r="G328" s="248"/>
      <c r="H328" s="248"/>
      <c r="I328" s="249"/>
      <c r="J328" s="127"/>
      <c r="K328" s="127"/>
      <c r="L328" s="127"/>
      <c r="M328" s="127"/>
      <c r="N328" s="127"/>
    </row>
    <row r="329" spans="3:14" ht="20.100000000000001" customHeight="1">
      <c r="C329" s="282"/>
      <c r="D329" s="246"/>
      <c r="E329" s="246"/>
      <c r="F329" s="247"/>
      <c r="G329" s="248"/>
      <c r="H329" s="248"/>
      <c r="I329" s="249"/>
      <c r="J329" s="127"/>
      <c r="K329" s="127"/>
      <c r="L329" s="127"/>
      <c r="M329" s="127"/>
      <c r="N329" s="127"/>
    </row>
    <row r="330" spans="3:14" ht="20.100000000000001" customHeight="1">
      <c r="C330" s="282"/>
      <c r="D330" s="246"/>
      <c r="E330" s="246"/>
      <c r="F330" s="247"/>
      <c r="G330" s="248"/>
      <c r="H330" s="248"/>
      <c r="I330" s="249"/>
      <c r="J330" s="127"/>
      <c r="K330" s="127"/>
      <c r="L330" s="127"/>
      <c r="M330" s="127"/>
      <c r="N330" s="127"/>
    </row>
    <row r="331" spans="3:14" ht="20.100000000000001" customHeight="1">
      <c r="C331" s="282"/>
      <c r="D331" s="246"/>
      <c r="E331" s="246"/>
      <c r="F331" s="247"/>
      <c r="G331" s="248"/>
      <c r="H331" s="248"/>
      <c r="I331" s="249"/>
      <c r="J331" s="127"/>
      <c r="K331" s="127"/>
      <c r="L331" s="127"/>
      <c r="M331" s="127"/>
      <c r="N331" s="127"/>
    </row>
    <row r="332" spans="3:14" ht="20.100000000000001" customHeight="1">
      <c r="C332" s="282"/>
      <c r="D332" s="246"/>
      <c r="E332" s="246"/>
      <c r="F332" s="247"/>
      <c r="G332" s="248"/>
      <c r="H332" s="248"/>
      <c r="I332" s="249"/>
      <c r="J332" s="127"/>
      <c r="K332" s="127"/>
      <c r="L332" s="127"/>
      <c r="M332" s="127"/>
      <c r="N332" s="127"/>
    </row>
    <row r="333" spans="3:14" ht="20.100000000000001" customHeight="1">
      <c r="C333" s="282"/>
      <c r="D333" s="246"/>
      <c r="E333" s="246"/>
      <c r="F333" s="247"/>
      <c r="G333" s="248"/>
      <c r="H333" s="248"/>
      <c r="I333" s="249"/>
      <c r="J333" s="127"/>
      <c r="K333" s="127"/>
      <c r="L333" s="127"/>
      <c r="M333" s="127"/>
      <c r="N333" s="127"/>
    </row>
    <row r="334" spans="3:14" ht="20.100000000000001" customHeight="1">
      <c r="C334" s="282"/>
      <c r="D334" s="246"/>
      <c r="E334" s="246"/>
      <c r="F334" s="247"/>
      <c r="G334" s="248"/>
      <c r="H334" s="248"/>
      <c r="I334" s="249"/>
      <c r="J334" s="127"/>
      <c r="K334" s="127"/>
      <c r="L334" s="127"/>
      <c r="M334" s="127"/>
      <c r="N334" s="127"/>
    </row>
    <row r="335" spans="3:14" ht="20.100000000000001" customHeight="1">
      <c r="C335" s="282"/>
      <c r="D335" s="246"/>
      <c r="E335" s="246"/>
      <c r="F335" s="247"/>
      <c r="G335" s="248"/>
      <c r="H335" s="248"/>
      <c r="I335" s="249"/>
      <c r="J335" s="127"/>
      <c r="K335" s="127"/>
      <c r="L335" s="127"/>
      <c r="M335" s="127"/>
      <c r="N335" s="127"/>
    </row>
    <row r="336" spans="3:14" ht="20.100000000000001" customHeight="1">
      <c r="C336" s="282"/>
      <c r="D336" s="246"/>
      <c r="E336" s="246"/>
      <c r="F336" s="247"/>
      <c r="G336" s="248"/>
      <c r="H336" s="248"/>
      <c r="I336" s="249"/>
      <c r="J336" s="127"/>
      <c r="K336" s="127"/>
      <c r="L336" s="127"/>
      <c r="M336" s="127"/>
      <c r="N336" s="127"/>
    </row>
    <row r="337" spans="3:14" ht="20.100000000000001" customHeight="1">
      <c r="C337" s="282"/>
      <c r="D337" s="246"/>
      <c r="E337" s="246"/>
      <c r="F337" s="247"/>
      <c r="G337" s="248"/>
      <c r="H337" s="248"/>
      <c r="I337" s="249"/>
      <c r="J337" s="127"/>
      <c r="K337" s="127"/>
      <c r="L337" s="127"/>
      <c r="M337" s="127"/>
      <c r="N337" s="127"/>
    </row>
    <row r="338" spans="3:14" ht="20.100000000000001" customHeight="1">
      <c r="C338" s="282"/>
      <c r="D338" s="246"/>
      <c r="E338" s="246"/>
      <c r="F338" s="247"/>
      <c r="G338" s="248"/>
      <c r="H338" s="248"/>
      <c r="I338" s="249"/>
      <c r="J338" s="127"/>
      <c r="K338" s="127"/>
      <c r="L338" s="127"/>
      <c r="M338" s="127"/>
      <c r="N338" s="127"/>
    </row>
    <row r="339" spans="3:14" ht="20.100000000000001" customHeight="1">
      <c r="C339" s="282"/>
      <c r="D339" s="246"/>
      <c r="E339" s="246"/>
      <c r="F339" s="247"/>
      <c r="G339" s="248"/>
      <c r="H339" s="248"/>
      <c r="I339" s="249"/>
      <c r="J339" s="127"/>
      <c r="K339" s="127"/>
      <c r="L339" s="127"/>
      <c r="M339" s="127"/>
      <c r="N339" s="127"/>
    </row>
    <row r="340" spans="3:14" ht="20.100000000000001" customHeight="1">
      <c r="C340" s="282"/>
      <c r="D340" s="246"/>
      <c r="E340" s="246"/>
      <c r="F340" s="247"/>
      <c r="G340" s="248"/>
      <c r="H340" s="248"/>
      <c r="I340" s="249"/>
      <c r="J340" s="127"/>
      <c r="K340" s="127"/>
      <c r="L340" s="127"/>
      <c r="M340" s="127"/>
      <c r="N340" s="127"/>
    </row>
    <row r="341" spans="3:14" ht="20.100000000000001" customHeight="1">
      <c r="C341" s="282"/>
      <c r="D341" s="246"/>
      <c r="E341" s="246"/>
      <c r="F341" s="247"/>
      <c r="G341" s="248"/>
      <c r="H341" s="248"/>
      <c r="I341" s="249"/>
      <c r="J341" s="127"/>
      <c r="K341" s="127"/>
      <c r="L341" s="127"/>
      <c r="M341" s="127"/>
      <c r="N341" s="127"/>
    </row>
    <row r="342" spans="3:14" ht="20.100000000000001" customHeight="1">
      <c r="C342" s="282"/>
      <c r="D342" s="246"/>
      <c r="E342" s="246"/>
      <c r="F342" s="247"/>
      <c r="G342" s="248"/>
      <c r="H342" s="248"/>
      <c r="I342" s="249"/>
      <c r="J342" s="127"/>
      <c r="K342" s="127"/>
      <c r="L342" s="127"/>
      <c r="M342" s="127"/>
      <c r="N342" s="127"/>
    </row>
    <row r="343" spans="3:14" ht="20.100000000000001" customHeight="1">
      <c r="C343" s="282"/>
      <c r="D343" s="246"/>
      <c r="E343" s="246"/>
      <c r="F343" s="247"/>
      <c r="G343" s="248"/>
      <c r="H343" s="248"/>
      <c r="I343" s="249"/>
      <c r="J343" s="127"/>
      <c r="K343" s="127"/>
      <c r="L343" s="127"/>
      <c r="M343" s="127"/>
      <c r="N343" s="127"/>
    </row>
    <row r="344" spans="3:14" ht="20.100000000000001" customHeight="1">
      <c r="C344" s="282"/>
      <c r="D344" s="246"/>
      <c r="E344" s="246"/>
      <c r="F344" s="247"/>
      <c r="G344" s="248"/>
      <c r="H344" s="248"/>
      <c r="I344" s="249"/>
      <c r="J344" s="127"/>
      <c r="K344" s="127"/>
      <c r="L344" s="127"/>
      <c r="M344" s="127"/>
      <c r="N344" s="127"/>
    </row>
    <row r="345" spans="3:14" ht="20.100000000000001" customHeight="1">
      <c r="C345" s="282"/>
      <c r="D345" s="246"/>
      <c r="E345" s="246"/>
      <c r="F345" s="247"/>
      <c r="G345" s="248"/>
      <c r="H345" s="248"/>
      <c r="I345" s="249"/>
      <c r="J345" s="127"/>
      <c r="K345" s="127"/>
      <c r="L345" s="127"/>
      <c r="M345" s="127"/>
      <c r="N345" s="127"/>
    </row>
    <row r="346" spans="3:14" ht="20.100000000000001" customHeight="1">
      <c r="C346" s="282"/>
      <c r="D346" s="246"/>
      <c r="E346" s="246"/>
      <c r="F346" s="247"/>
      <c r="G346" s="248"/>
      <c r="H346" s="248"/>
      <c r="I346" s="249"/>
      <c r="J346" s="127"/>
      <c r="K346" s="127"/>
      <c r="L346" s="127"/>
      <c r="M346" s="127"/>
      <c r="N346" s="127"/>
    </row>
    <row r="347" spans="3:14" ht="20.100000000000001" customHeight="1">
      <c r="C347" s="282"/>
      <c r="D347" s="246"/>
      <c r="E347" s="246"/>
      <c r="F347" s="247"/>
      <c r="G347" s="248"/>
      <c r="H347" s="248"/>
      <c r="I347" s="249"/>
      <c r="J347" s="127"/>
      <c r="K347" s="127"/>
      <c r="L347" s="127"/>
      <c r="M347" s="127"/>
      <c r="N347" s="127"/>
    </row>
    <row r="348" spans="3:14" ht="20.100000000000001" customHeight="1">
      <c r="C348" s="282"/>
      <c r="D348" s="246"/>
      <c r="E348" s="246"/>
      <c r="F348" s="247"/>
      <c r="G348" s="248"/>
      <c r="H348" s="248"/>
      <c r="I348" s="249"/>
      <c r="J348" s="127"/>
      <c r="K348" s="127"/>
      <c r="L348" s="127"/>
      <c r="M348" s="127"/>
      <c r="N348" s="127"/>
    </row>
    <row r="349" spans="3:14" ht="20.100000000000001" customHeight="1">
      <c r="C349" s="282"/>
      <c r="D349" s="246"/>
      <c r="E349" s="246"/>
      <c r="F349" s="247"/>
      <c r="G349" s="248"/>
      <c r="H349" s="248"/>
      <c r="I349" s="249"/>
      <c r="J349" s="127"/>
      <c r="K349" s="127"/>
      <c r="L349" s="127"/>
      <c r="M349" s="127"/>
      <c r="N349" s="127"/>
    </row>
    <row r="350" spans="3:14" ht="20.100000000000001" customHeight="1">
      <c r="C350" s="282"/>
      <c r="D350" s="246"/>
      <c r="E350" s="246"/>
      <c r="F350" s="247"/>
      <c r="G350" s="248"/>
      <c r="H350" s="248"/>
      <c r="I350" s="249"/>
      <c r="J350" s="127"/>
      <c r="K350" s="127"/>
      <c r="L350" s="127"/>
      <c r="M350" s="127"/>
      <c r="N350" s="127"/>
    </row>
    <row r="351" spans="3:14" ht="20.100000000000001" customHeight="1">
      <c r="C351" s="282"/>
      <c r="D351" s="246"/>
      <c r="E351" s="246"/>
      <c r="F351" s="247"/>
      <c r="G351" s="248"/>
      <c r="H351" s="248"/>
      <c r="I351" s="249"/>
      <c r="J351" s="127"/>
      <c r="K351" s="127"/>
      <c r="L351" s="127"/>
      <c r="M351" s="127"/>
      <c r="N351" s="127"/>
    </row>
    <row r="352" spans="3:14" ht="20.100000000000001" customHeight="1">
      <c r="C352" s="282"/>
      <c r="D352" s="246"/>
      <c r="E352" s="246"/>
      <c r="F352" s="247"/>
      <c r="G352" s="248"/>
      <c r="H352" s="248"/>
      <c r="I352" s="249"/>
      <c r="J352" s="127"/>
      <c r="K352" s="127"/>
      <c r="L352" s="127"/>
      <c r="M352" s="127"/>
      <c r="N352" s="127"/>
    </row>
    <row r="353" spans="3:14" ht="20.100000000000001" customHeight="1">
      <c r="C353" s="282"/>
      <c r="D353" s="246"/>
      <c r="E353" s="246"/>
      <c r="F353" s="247"/>
      <c r="G353" s="248"/>
      <c r="H353" s="248"/>
      <c r="I353" s="249"/>
      <c r="J353" s="127"/>
      <c r="K353" s="127"/>
      <c r="L353" s="127"/>
      <c r="M353" s="127"/>
      <c r="N353" s="127"/>
    </row>
    <row r="354" spans="3:14" ht="20.100000000000001" customHeight="1">
      <c r="C354" s="282"/>
      <c r="D354" s="246"/>
      <c r="E354" s="246"/>
      <c r="F354" s="247"/>
      <c r="G354" s="248"/>
      <c r="H354" s="248"/>
      <c r="I354" s="249"/>
      <c r="J354" s="127"/>
      <c r="K354" s="127"/>
      <c r="L354" s="127"/>
      <c r="M354" s="127"/>
      <c r="N354" s="127"/>
    </row>
    <row r="355" spans="3:14" ht="20.100000000000001" customHeight="1">
      <c r="C355" s="282"/>
      <c r="D355" s="246"/>
      <c r="E355" s="246"/>
      <c r="F355" s="247"/>
      <c r="G355" s="248"/>
      <c r="H355" s="248"/>
      <c r="I355" s="249"/>
      <c r="J355" s="127"/>
      <c r="K355" s="127"/>
      <c r="L355" s="127"/>
      <c r="M355" s="127"/>
      <c r="N355" s="127"/>
    </row>
    <row r="356" spans="3:14" ht="20.100000000000001" customHeight="1">
      <c r="C356" s="282"/>
      <c r="D356" s="246"/>
      <c r="E356" s="246"/>
      <c r="F356" s="247"/>
      <c r="G356" s="248"/>
      <c r="H356" s="248"/>
      <c r="I356" s="249"/>
      <c r="J356" s="127"/>
      <c r="K356" s="127"/>
      <c r="L356" s="127"/>
      <c r="M356" s="127"/>
      <c r="N356" s="127"/>
    </row>
    <row r="357" spans="3:14" ht="20.100000000000001" customHeight="1">
      <c r="C357" s="282"/>
      <c r="D357" s="246"/>
      <c r="E357" s="246"/>
      <c r="F357" s="247"/>
      <c r="G357" s="248"/>
      <c r="H357" s="248"/>
      <c r="I357" s="249"/>
      <c r="J357" s="127"/>
      <c r="K357" s="127"/>
      <c r="L357" s="127"/>
      <c r="M357" s="127"/>
      <c r="N357" s="127"/>
    </row>
    <row r="358" spans="3:14" ht="20.100000000000001" customHeight="1">
      <c r="C358" s="282"/>
      <c r="D358" s="246"/>
      <c r="E358" s="246"/>
      <c r="F358" s="247"/>
      <c r="G358" s="248"/>
      <c r="H358" s="248"/>
      <c r="I358" s="249"/>
      <c r="J358" s="127"/>
      <c r="K358" s="127"/>
      <c r="L358" s="127"/>
      <c r="M358" s="127"/>
      <c r="N358" s="127"/>
    </row>
    <row r="359" spans="3:14" ht="20.100000000000001" customHeight="1">
      <c r="C359" s="282"/>
      <c r="D359" s="246"/>
      <c r="E359" s="246"/>
      <c r="F359" s="247"/>
      <c r="G359" s="248"/>
      <c r="H359" s="248"/>
      <c r="I359" s="249"/>
      <c r="J359" s="127"/>
      <c r="K359" s="127"/>
      <c r="L359" s="127"/>
      <c r="M359" s="127"/>
      <c r="N359" s="127"/>
    </row>
    <row r="360" spans="3:14" ht="20.100000000000001" customHeight="1">
      <c r="C360" s="282"/>
      <c r="D360" s="246"/>
      <c r="E360" s="246"/>
      <c r="F360" s="247"/>
      <c r="G360" s="248"/>
      <c r="H360" s="248"/>
      <c r="I360" s="249"/>
      <c r="J360" s="127"/>
      <c r="K360" s="127"/>
      <c r="L360" s="127"/>
      <c r="M360" s="127"/>
      <c r="N360" s="127"/>
    </row>
    <row r="361" spans="3:14" ht="20.100000000000001" customHeight="1">
      <c r="C361" s="282"/>
      <c r="D361" s="246"/>
      <c r="E361" s="246"/>
      <c r="F361" s="247"/>
      <c r="G361" s="248"/>
      <c r="H361" s="248"/>
      <c r="I361" s="249"/>
      <c r="J361" s="127"/>
      <c r="K361" s="127"/>
      <c r="L361" s="127"/>
      <c r="M361" s="127"/>
      <c r="N361" s="127"/>
    </row>
    <row r="362" spans="3:14" ht="20.100000000000001" customHeight="1">
      <c r="C362" s="282"/>
      <c r="D362" s="246"/>
      <c r="E362" s="246"/>
      <c r="F362" s="247"/>
      <c r="G362" s="248"/>
      <c r="H362" s="248"/>
      <c r="I362" s="249"/>
      <c r="J362" s="127"/>
      <c r="K362" s="127"/>
      <c r="L362" s="127"/>
      <c r="M362" s="127"/>
      <c r="N362" s="127"/>
    </row>
    <row r="363" spans="3:14" ht="20.100000000000001" customHeight="1">
      <c r="C363" s="282"/>
      <c r="D363" s="246"/>
      <c r="E363" s="246"/>
      <c r="F363" s="247"/>
      <c r="G363" s="248"/>
      <c r="H363" s="248"/>
      <c r="I363" s="249"/>
      <c r="J363" s="127"/>
      <c r="K363" s="127"/>
      <c r="L363" s="127"/>
      <c r="M363" s="127"/>
      <c r="N363" s="127"/>
    </row>
    <row r="364" spans="3:14" ht="20.100000000000001" customHeight="1">
      <c r="C364" s="282"/>
      <c r="D364" s="246"/>
      <c r="E364" s="246"/>
      <c r="F364" s="247"/>
      <c r="G364" s="248"/>
      <c r="H364" s="248"/>
      <c r="I364" s="249"/>
      <c r="J364" s="127"/>
      <c r="K364" s="127"/>
      <c r="L364" s="127"/>
      <c r="M364" s="127"/>
      <c r="N364" s="127"/>
    </row>
    <row r="365" spans="3:14" ht="20.100000000000001" customHeight="1">
      <c r="C365" s="282"/>
      <c r="D365" s="246"/>
      <c r="E365" s="246"/>
      <c r="F365" s="247"/>
      <c r="G365" s="248"/>
      <c r="H365" s="248"/>
      <c r="I365" s="249"/>
      <c r="J365" s="127"/>
      <c r="K365" s="127"/>
      <c r="L365" s="127"/>
      <c r="M365" s="127"/>
      <c r="N365" s="127"/>
    </row>
    <row r="366" spans="3:14" ht="20.100000000000001" customHeight="1">
      <c r="C366" s="282"/>
      <c r="D366" s="246"/>
      <c r="E366" s="246"/>
      <c r="F366" s="247"/>
      <c r="G366" s="248"/>
      <c r="H366" s="248"/>
      <c r="I366" s="249"/>
      <c r="J366" s="127"/>
      <c r="K366" s="127"/>
      <c r="L366" s="127"/>
      <c r="M366" s="127"/>
      <c r="N366" s="127"/>
    </row>
    <row r="367" spans="3:14" ht="20.100000000000001" customHeight="1">
      <c r="C367" s="282"/>
      <c r="D367" s="246"/>
      <c r="E367" s="246"/>
      <c r="F367" s="247"/>
      <c r="G367" s="248"/>
      <c r="H367" s="248"/>
      <c r="I367" s="249"/>
      <c r="J367" s="127"/>
      <c r="K367" s="127"/>
      <c r="L367" s="127"/>
      <c r="M367" s="127"/>
      <c r="N367" s="127"/>
    </row>
    <row r="368" spans="3:14" ht="20.100000000000001" customHeight="1">
      <c r="C368" s="282"/>
      <c r="D368" s="246"/>
      <c r="E368" s="246"/>
      <c r="F368" s="247"/>
      <c r="G368" s="248"/>
      <c r="H368" s="248"/>
      <c r="I368" s="249"/>
      <c r="J368" s="127"/>
      <c r="K368" s="127"/>
      <c r="L368" s="127"/>
      <c r="M368" s="127"/>
      <c r="N368" s="127"/>
    </row>
    <row r="369" spans="3:14" ht="20.100000000000001" customHeight="1">
      <c r="C369" s="282"/>
      <c r="D369" s="246"/>
      <c r="E369" s="246"/>
      <c r="F369" s="247"/>
      <c r="G369" s="248"/>
      <c r="H369" s="248"/>
      <c r="I369" s="249"/>
      <c r="J369" s="127"/>
      <c r="K369" s="127"/>
      <c r="L369" s="127"/>
      <c r="M369" s="127"/>
      <c r="N369" s="127"/>
    </row>
    <row r="370" spans="3:14" ht="20.100000000000001" customHeight="1">
      <c r="C370" s="282"/>
      <c r="D370" s="246"/>
      <c r="E370" s="246"/>
      <c r="F370" s="247"/>
      <c r="G370" s="248"/>
      <c r="H370" s="248"/>
      <c r="I370" s="249"/>
      <c r="J370" s="127"/>
      <c r="K370" s="127"/>
      <c r="L370" s="127"/>
      <c r="M370" s="127"/>
      <c r="N370" s="127"/>
    </row>
    <row r="371" spans="3:14" ht="20.100000000000001" customHeight="1">
      <c r="C371" s="282"/>
      <c r="D371" s="246"/>
      <c r="E371" s="246"/>
      <c r="F371" s="247"/>
      <c r="G371" s="248"/>
      <c r="H371" s="248"/>
      <c r="I371" s="249"/>
      <c r="J371" s="127"/>
      <c r="K371" s="127"/>
      <c r="L371" s="127"/>
      <c r="M371" s="127"/>
      <c r="N371" s="127"/>
    </row>
    <row r="372" spans="3:14" ht="20.100000000000001" customHeight="1">
      <c r="C372" s="282"/>
      <c r="D372" s="246"/>
      <c r="E372" s="246"/>
      <c r="F372" s="247"/>
      <c r="G372" s="248"/>
      <c r="H372" s="248"/>
      <c r="I372" s="249"/>
      <c r="J372" s="127"/>
      <c r="K372" s="127"/>
      <c r="L372" s="127"/>
      <c r="M372" s="127"/>
      <c r="N372" s="127"/>
    </row>
    <row r="373" spans="3:14" ht="20.100000000000001" customHeight="1">
      <c r="C373" s="282"/>
      <c r="D373" s="246"/>
      <c r="E373" s="246"/>
      <c r="F373" s="247"/>
      <c r="G373" s="248"/>
      <c r="H373" s="248"/>
      <c r="I373" s="249"/>
      <c r="J373" s="127"/>
      <c r="K373" s="127"/>
      <c r="L373" s="127"/>
      <c r="M373" s="127"/>
      <c r="N373" s="127"/>
    </row>
    <row r="374" spans="3:14" ht="20.100000000000001" customHeight="1">
      <c r="C374" s="282"/>
      <c r="D374" s="246"/>
      <c r="E374" s="246"/>
      <c r="F374" s="247"/>
      <c r="G374" s="248"/>
      <c r="H374" s="248"/>
      <c r="I374" s="249"/>
      <c r="J374" s="127"/>
      <c r="K374" s="127"/>
      <c r="L374" s="127"/>
      <c r="M374" s="127"/>
      <c r="N374" s="127"/>
    </row>
    <row r="375" spans="3:14" ht="20.100000000000001" customHeight="1">
      <c r="C375" s="282"/>
      <c r="D375" s="246"/>
      <c r="E375" s="246"/>
      <c r="F375" s="247"/>
      <c r="G375" s="248"/>
      <c r="H375" s="248"/>
      <c r="I375" s="249"/>
      <c r="J375" s="127"/>
      <c r="K375" s="127"/>
      <c r="L375" s="127"/>
      <c r="M375" s="127"/>
      <c r="N375" s="127"/>
    </row>
    <row r="376" spans="3:14" ht="20.100000000000001" customHeight="1">
      <c r="C376" s="282"/>
      <c r="D376" s="246"/>
      <c r="E376" s="246"/>
      <c r="F376" s="247"/>
      <c r="G376" s="248"/>
      <c r="H376" s="248"/>
      <c r="I376" s="249"/>
      <c r="J376" s="127"/>
      <c r="K376" s="127"/>
      <c r="L376" s="127"/>
      <c r="M376" s="127"/>
      <c r="N376" s="127"/>
    </row>
    <row r="377" spans="3:14" ht="20.100000000000001" customHeight="1">
      <c r="C377" s="282"/>
      <c r="D377" s="246"/>
      <c r="E377" s="246"/>
      <c r="F377" s="247"/>
      <c r="G377" s="248"/>
      <c r="H377" s="248"/>
      <c r="I377" s="249"/>
      <c r="J377" s="127"/>
      <c r="K377" s="127"/>
      <c r="L377" s="127"/>
      <c r="M377" s="127"/>
      <c r="N377" s="127"/>
    </row>
    <row r="378" spans="3:14" ht="20.100000000000001" customHeight="1">
      <c r="C378" s="282"/>
      <c r="D378" s="246"/>
      <c r="E378" s="246"/>
      <c r="F378" s="247"/>
      <c r="G378" s="248"/>
      <c r="H378" s="248"/>
      <c r="I378" s="249"/>
      <c r="J378" s="127"/>
      <c r="K378" s="127"/>
      <c r="L378" s="127"/>
      <c r="M378" s="127"/>
      <c r="N378" s="127"/>
    </row>
    <row r="379" spans="3:14" ht="20.100000000000001" customHeight="1">
      <c r="C379" s="282"/>
      <c r="D379" s="246"/>
      <c r="E379" s="246"/>
      <c r="F379" s="247"/>
      <c r="G379" s="248"/>
      <c r="H379" s="248"/>
      <c r="I379" s="249"/>
      <c r="J379" s="127"/>
      <c r="K379" s="127"/>
      <c r="L379" s="127"/>
      <c r="M379" s="127"/>
      <c r="N379" s="127"/>
    </row>
    <row r="380" spans="3:14" ht="20.100000000000001" customHeight="1">
      <c r="C380" s="282"/>
      <c r="D380" s="246"/>
      <c r="E380" s="246"/>
      <c r="F380" s="247"/>
      <c r="G380" s="248"/>
      <c r="H380" s="248"/>
      <c r="I380" s="249"/>
      <c r="J380" s="127"/>
      <c r="K380" s="127"/>
      <c r="L380" s="127"/>
      <c r="M380" s="127"/>
      <c r="N380" s="127"/>
    </row>
    <row r="381" spans="3:14" ht="20.100000000000001" customHeight="1">
      <c r="C381" s="282"/>
      <c r="D381" s="246"/>
      <c r="E381" s="246"/>
      <c r="F381" s="247"/>
      <c r="G381" s="248"/>
      <c r="H381" s="248"/>
      <c r="I381" s="249"/>
      <c r="J381" s="127"/>
      <c r="K381" s="127"/>
      <c r="L381" s="127"/>
      <c r="M381" s="127"/>
      <c r="N381" s="127"/>
    </row>
    <row r="382" spans="3:14" ht="20.100000000000001" customHeight="1">
      <c r="C382" s="282"/>
      <c r="D382" s="246"/>
      <c r="E382" s="246"/>
      <c r="F382" s="247"/>
      <c r="G382" s="248"/>
      <c r="H382" s="248"/>
      <c r="I382" s="249"/>
      <c r="J382" s="127"/>
      <c r="K382" s="127"/>
      <c r="L382" s="127"/>
      <c r="M382" s="127"/>
      <c r="N382" s="127"/>
    </row>
    <row r="383" spans="3:14" ht="20.100000000000001" customHeight="1">
      <c r="C383" s="282"/>
      <c r="D383" s="246"/>
      <c r="E383" s="246"/>
      <c r="F383" s="247"/>
      <c r="G383" s="248"/>
      <c r="H383" s="248"/>
      <c r="I383" s="249"/>
      <c r="J383" s="127"/>
      <c r="K383" s="127"/>
      <c r="L383" s="127"/>
      <c r="M383" s="127"/>
      <c r="N383" s="127"/>
    </row>
    <row r="384" spans="3:14" ht="20.100000000000001" customHeight="1">
      <c r="C384" s="282"/>
      <c r="D384" s="246"/>
      <c r="E384" s="246"/>
      <c r="F384" s="247"/>
      <c r="G384" s="248"/>
      <c r="H384" s="248"/>
      <c r="I384" s="249"/>
      <c r="J384" s="127"/>
      <c r="K384" s="127"/>
      <c r="L384" s="127"/>
      <c r="M384" s="127"/>
      <c r="N384" s="127"/>
    </row>
    <row r="385" spans="3:14" ht="20.100000000000001" customHeight="1">
      <c r="C385" s="282"/>
      <c r="D385" s="246"/>
      <c r="E385" s="246"/>
      <c r="F385" s="247"/>
      <c r="G385" s="248"/>
      <c r="H385" s="248"/>
      <c r="I385" s="249"/>
      <c r="J385" s="127"/>
      <c r="K385" s="127"/>
      <c r="L385" s="127"/>
      <c r="M385" s="127"/>
      <c r="N385" s="127"/>
    </row>
    <row r="386" spans="3:14" ht="20.100000000000001" customHeight="1">
      <c r="C386" s="282"/>
      <c r="D386" s="246"/>
      <c r="E386" s="246"/>
      <c r="F386" s="247"/>
      <c r="G386" s="248"/>
      <c r="H386" s="248"/>
      <c r="I386" s="249"/>
      <c r="J386" s="127"/>
      <c r="K386" s="127"/>
      <c r="L386" s="127"/>
      <c r="M386" s="127"/>
      <c r="N386" s="127"/>
    </row>
    <row r="387" spans="3:14" ht="20.100000000000001" customHeight="1">
      <c r="C387" s="282"/>
      <c r="D387" s="246"/>
      <c r="E387" s="246"/>
      <c r="F387" s="247"/>
      <c r="G387" s="248"/>
      <c r="H387" s="248"/>
      <c r="I387" s="249"/>
      <c r="J387" s="127"/>
      <c r="K387" s="127"/>
      <c r="L387" s="127"/>
      <c r="M387" s="127"/>
      <c r="N387" s="127"/>
    </row>
    <row r="388" spans="3:14" ht="20.100000000000001" customHeight="1">
      <c r="C388" s="282"/>
      <c r="D388" s="246"/>
      <c r="E388" s="246"/>
      <c r="F388" s="247"/>
      <c r="G388" s="248"/>
      <c r="H388" s="248"/>
      <c r="I388" s="249"/>
      <c r="J388" s="127"/>
      <c r="K388" s="127"/>
      <c r="L388" s="127"/>
      <c r="M388" s="127"/>
      <c r="N388" s="127"/>
    </row>
    <row r="389" spans="3:14" ht="20.100000000000001" customHeight="1">
      <c r="C389" s="282"/>
      <c r="D389" s="246"/>
      <c r="E389" s="246"/>
      <c r="F389" s="247"/>
      <c r="G389" s="248"/>
      <c r="H389" s="248"/>
      <c r="I389" s="249"/>
      <c r="J389" s="127"/>
      <c r="K389" s="127"/>
      <c r="L389" s="127"/>
      <c r="M389" s="127"/>
      <c r="N389" s="127"/>
    </row>
    <row r="390" spans="3:14" ht="20.100000000000001" customHeight="1">
      <c r="C390" s="282"/>
      <c r="D390" s="246"/>
      <c r="E390" s="246"/>
      <c r="F390" s="247"/>
      <c r="G390" s="248"/>
      <c r="H390" s="248"/>
      <c r="I390" s="249"/>
      <c r="J390" s="127"/>
      <c r="K390" s="127"/>
      <c r="L390" s="127"/>
      <c r="M390" s="127"/>
      <c r="N390" s="127"/>
    </row>
    <row r="391" spans="3:14" ht="20.100000000000001" customHeight="1">
      <c r="C391" s="282"/>
      <c r="D391" s="246"/>
      <c r="E391" s="246"/>
      <c r="F391" s="247"/>
      <c r="G391" s="248"/>
      <c r="H391" s="248"/>
      <c r="I391" s="249"/>
      <c r="J391" s="127"/>
      <c r="K391" s="127"/>
      <c r="L391" s="127"/>
      <c r="M391" s="127"/>
      <c r="N391" s="127"/>
    </row>
    <row r="392" spans="3:14" ht="20.100000000000001" customHeight="1">
      <c r="C392" s="282"/>
      <c r="D392" s="246"/>
      <c r="E392" s="246"/>
      <c r="F392" s="247"/>
      <c r="G392" s="248"/>
      <c r="H392" s="248"/>
      <c r="I392" s="249"/>
      <c r="J392" s="127"/>
      <c r="K392" s="127"/>
      <c r="L392" s="127"/>
      <c r="M392" s="127"/>
      <c r="N392" s="127"/>
    </row>
    <row r="393" spans="3:14" ht="20.100000000000001" customHeight="1">
      <c r="C393" s="282"/>
      <c r="D393" s="246"/>
      <c r="E393" s="246"/>
      <c r="F393" s="247"/>
      <c r="G393" s="248"/>
      <c r="H393" s="248"/>
      <c r="I393" s="249"/>
      <c r="J393" s="127"/>
      <c r="K393" s="127"/>
      <c r="L393" s="127"/>
      <c r="M393" s="127"/>
      <c r="N393" s="127"/>
    </row>
    <row r="394" spans="3:14" ht="20.100000000000001" customHeight="1">
      <c r="C394" s="282"/>
      <c r="D394" s="246"/>
      <c r="E394" s="246"/>
      <c r="F394" s="247"/>
      <c r="G394" s="248"/>
      <c r="H394" s="248"/>
      <c r="I394" s="249"/>
      <c r="J394" s="127"/>
      <c r="K394" s="127"/>
      <c r="L394" s="127"/>
      <c r="M394" s="127"/>
      <c r="N394" s="127"/>
    </row>
    <row r="395" spans="3:14" ht="20.100000000000001" customHeight="1">
      <c r="C395" s="282"/>
      <c r="D395" s="246"/>
      <c r="E395" s="246"/>
      <c r="F395" s="247"/>
      <c r="G395" s="248"/>
      <c r="H395" s="248"/>
      <c r="I395" s="249"/>
      <c r="J395" s="127"/>
      <c r="K395" s="127"/>
      <c r="L395" s="127"/>
      <c r="M395" s="127"/>
      <c r="N395" s="127"/>
    </row>
    <row r="396" spans="3:14" ht="20.100000000000001" customHeight="1">
      <c r="C396" s="282"/>
      <c r="D396" s="246"/>
      <c r="E396" s="246"/>
      <c r="F396" s="247"/>
      <c r="G396" s="248"/>
      <c r="H396" s="248"/>
      <c r="I396" s="249"/>
      <c r="J396" s="127"/>
      <c r="K396" s="127"/>
      <c r="L396" s="127"/>
      <c r="M396" s="127"/>
      <c r="N396" s="127"/>
    </row>
    <row r="397" spans="3:14" ht="20.100000000000001" customHeight="1">
      <c r="C397" s="282"/>
      <c r="D397" s="246"/>
      <c r="E397" s="246"/>
      <c r="F397" s="247"/>
      <c r="G397" s="248"/>
      <c r="H397" s="248"/>
      <c r="I397" s="249"/>
      <c r="J397" s="127"/>
      <c r="K397" s="127"/>
      <c r="L397" s="127"/>
      <c r="M397" s="127"/>
      <c r="N397" s="127"/>
    </row>
    <row r="398" spans="3:14" ht="20.100000000000001" customHeight="1">
      <c r="C398" s="282"/>
      <c r="D398" s="246"/>
      <c r="E398" s="246"/>
      <c r="F398" s="247"/>
      <c r="G398" s="248"/>
      <c r="H398" s="248"/>
      <c r="I398" s="249"/>
      <c r="J398" s="127"/>
      <c r="K398" s="127"/>
      <c r="L398" s="127"/>
      <c r="M398" s="127"/>
      <c r="N398" s="127"/>
    </row>
    <row r="399" spans="3:14" ht="20.100000000000001" customHeight="1">
      <c r="C399" s="282"/>
      <c r="D399" s="246"/>
      <c r="E399" s="246"/>
      <c r="F399" s="247"/>
      <c r="G399" s="248"/>
      <c r="H399" s="248"/>
      <c r="I399" s="249"/>
      <c r="J399" s="127"/>
      <c r="K399" s="127"/>
      <c r="L399" s="127"/>
      <c r="M399" s="127"/>
      <c r="N399" s="127"/>
    </row>
    <row r="400" spans="3:14" ht="20.100000000000001" customHeight="1">
      <c r="C400" s="282"/>
      <c r="D400" s="246"/>
      <c r="E400" s="246"/>
      <c r="F400" s="247"/>
      <c r="G400" s="248"/>
      <c r="H400" s="248"/>
      <c r="I400" s="249"/>
      <c r="J400" s="127"/>
      <c r="K400" s="127"/>
      <c r="L400" s="127"/>
      <c r="M400" s="127"/>
      <c r="N400" s="127"/>
    </row>
    <row r="401" spans="3:14" ht="20.100000000000001" customHeight="1">
      <c r="C401" s="282"/>
      <c r="D401" s="246"/>
      <c r="E401" s="246"/>
      <c r="F401" s="247"/>
      <c r="G401" s="248"/>
      <c r="H401" s="248"/>
      <c r="I401" s="249"/>
      <c r="J401" s="127"/>
      <c r="K401" s="127"/>
      <c r="L401" s="127"/>
      <c r="M401" s="127"/>
      <c r="N401" s="127"/>
    </row>
    <row r="402" spans="3:14" ht="20.100000000000001" customHeight="1">
      <c r="C402" s="282"/>
      <c r="D402" s="246"/>
      <c r="E402" s="246"/>
      <c r="F402" s="247"/>
      <c r="G402" s="248"/>
      <c r="H402" s="248"/>
      <c r="I402" s="249"/>
      <c r="J402" s="127"/>
      <c r="K402" s="127"/>
      <c r="L402" s="127"/>
      <c r="M402" s="127"/>
      <c r="N402" s="127"/>
    </row>
    <row r="403" spans="3:14" ht="20.100000000000001" customHeight="1">
      <c r="C403" s="282"/>
      <c r="D403" s="246"/>
      <c r="E403" s="246"/>
      <c r="F403" s="247"/>
      <c r="G403" s="248"/>
      <c r="H403" s="248"/>
      <c r="I403" s="249"/>
      <c r="J403" s="127"/>
      <c r="K403" s="127"/>
      <c r="L403" s="127"/>
      <c r="M403" s="127"/>
      <c r="N403" s="127"/>
    </row>
    <row r="404" spans="3:14" ht="20.100000000000001" customHeight="1">
      <c r="C404" s="282"/>
      <c r="D404" s="246"/>
      <c r="E404" s="246"/>
      <c r="F404" s="247"/>
      <c r="G404" s="248"/>
      <c r="H404" s="248"/>
      <c r="I404" s="249"/>
      <c r="J404" s="127"/>
      <c r="K404" s="127"/>
      <c r="L404" s="127"/>
      <c r="M404" s="127"/>
      <c r="N404" s="127"/>
    </row>
    <row r="405" spans="3:14" ht="20.100000000000001" customHeight="1">
      <c r="C405" s="282"/>
      <c r="D405" s="246"/>
      <c r="E405" s="246"/>
      <c r="F405" s="247"/>
      <c r="G405" s="248"/>
      <c r="H405" s="248"/>
      <c r="I405" s="249"/>
      <c r="J405" s="127"/>
      <c r="K405" s="127"/>
      <c r="L405" s="127"/>
      <c r="M405" s="127"/>
      <c r="N405" s="127"/>
    </row>
    <row r="406" spans="3:14" ht="20.100000000000001" customHeight="1">
      <c r="C406" s="282"/>
      <c r="D406" s="246"/>
      <c r="E406" s="246"/>
      <c r="F406" s="247"/>
      <c r="G406" s="248"/>
      <c r="H406" s="248"/>
      <c r="I406" s="249"/>
      <c r="J406" s="127"/>
      <c r="K406" s="127"/>
      <c r="L406" s="127"/>
      <c r="M406" s="127"/>
      <c r="N406" s="127"/>
    </row>
    <row r="407" spans="3:14" ht="20.100000000000001" customHeight="1">
      <c r="C407" s="282"/>
      <c r="D407" s="246"/>
      <c r="E407" s="246"/>
      <c r="F407" s="247"/>
      <c r="G407" s="248"/>
      <c r="H407" s="248"/>
      <c r="I407" s="249"/>
      <c r="J407" s="127"/>
      <c r="K407" s="127"/>
      <c r="L407" s="127"/>
      <c r="M407" s="127"/>
      <c r="N407" s="127"/>
    </row>
    <row r="408" spans="3:14" ht="20.100000000000001" customHeight="1">
      <c r="C408" s="282"/>
      <c r="D408" s="246"/>
      <c r="E408" s="246"/>
      <c r="F408" s="247"/>
      <c r="G408" s="248"/>
      <c r="H408" s="248"/>
      <c r="I408" s="249"/>
      <c r="J408" s="127"/>
      <c r="K408" s="127"/>
      <c r="L408" s="127"/>
      <c r="M408" s="127"/>
      <c r="N408" s="127"/>
    </row>
    <row r="409" spans="3:14" ht="20.100000000000001" customHeight="1">
      <c r="C409" s="282"/>
      <c r="D409" s="246"/>
      <c r="E409" s="246"/>
      <c r="F409" s="247"/>
      <c r="G409" s="248"/>
      <c r="H409" s="248"/>
      <c r="I409" s="249"/>
      <c r="J409" s="127"/>
      <c r="K409" s="127"/>
      <c r="L409" s="127"/>
      <c r="M409" s="127"/>
      <c r="N409" s="127"/>
    </row>
    <row r="410" spans="3:14" ht="20.100000000000001" customHeight="1">
      <c r="C410" s="282"/>
      <c r="D410" s="246"/>
      <c r="E410" s="246"/>
      <c r="F410" s="247"/>
      <c r="G410" s="248"/>
      <c r="H410" s="248"/>
      <c r="I410" s="249"/>
      <c r="J410" s="127"/>
      <c r="K410" s="127"/>
      <c r="L410" s="127"/>
      <c r="M410" s="127"/>
      <c r="N410" s="127"/>
    </row>
    <row r="411" spans="3:14" ht="20.100000000000001" customHeight="1">
      <c r="C411" s="282"/>
      <c r="D411" s="246"/>
      <c r="E411" s="246"/>
      <c r="F411" s="247"/>
      <c r="G411" s="248"/>
      <c r="H411" s="248"/>
      <c r="I411" s="249"/>
      <c r="J411" s="127"/>
      <c r="K411" s="127"/>
      <c r="L411" s="127"/>
      <c r="M411" s="127"/>
      <c r="N411" s="127"/>
    </row>
    <row r="412" spans="3:14" ht="20.100000000000001" customHeight="1">
      <c r="C412" s="282"/>
      <c r="D412" s="246"/>
      <c r="E412" s="246"/>
      <c r="F412" s="247"/>
      <c r="G412" s="248"/>
      <c r="H412" s="248"/>
      <c r="I412" s="249"/>
      <c r="J412" s="127"/>
      <c r="K412" s="127"/>
      <c r="L412" s="127"/>
      <c r="M412" s="127"/>
      <c r="N412" s="127"/>
    </row>
    <row r="413" spans="3:14" ht="20.100000000000001" customHeight="1">
      <c r="C413" s="282"/>
      <c r="D413" s="246"/>
      <c r="E413" s="246"/>
      <c r="F413" s="247"/>
      <c r="G413" s="248"/>
      <c r="H413" s="248"/>
      <c r="I413" s="249"/>
      <c r="J413" s="127"/>
      <c r="K413" s="127"/>
      <c r="L413" s="127"/>
      <c r="M413" s="127"/>
      <c r="N413" s="127"/>
    </row>
    <row r="414" spans="3:14" ht="20.100000000000001" customHeight="1">
      <c r="C414" s="282"/>
      <c r="D414" s="246"/>
      <c r="E414" s="246"/>
      <c r="F414" s="247"/>
      <c r="G414" s="248"/>
      <c r="H414" s="248"/>
      <c r="I414" s="249"/>
      <c r="J414" s="127"/>
      <c r="K414" s="127"/>
      <c r="L414" s="127"/>
      <c r="M414" s="127"/>
      <c r="N414" s="127"/>
    </row>
    <row r="415" spans="3:14" ht="20.100000000000001" customHeight="1">
      <c r="C415" s="282"/>
      <c r="D415" s="246"/>
      <c r="E415" s="246"/>
      <c r="F415" s="247"/>
      <c r="G415" s="248"/>
      <c r="H415" s="248"/>
      <c r="I415" s="249"/>
      <c r="J415" s="127"/>
      <c r="K415" s="127"/>
      <c r="L415" s="127"/>
      <c r="M415" s="127"/>
      <c r="N415" s="127"/>
    </row>
    <row r="416" spans="3:14" ht="20.100000000000001" customHeight="1">
      <c r="C416" s="282"/>
      <c r="D416" s="246"/>
      <c r="E416" s="246"/>
      <c r="F416" s="247"/>
      <c r="G416" s="248"/>
      <c r="H416" s="248"/>
      <c r="I416" s="249"/>
      <c r="J416" s="127"/>
      <c r="K416" s="127"/>
      <c r="L416" s="127"/>
      <c r="M416" s="127"/>
      <c r="N416" s="127"/>
    </row>
    <row r="417" spans="3:14" ht="20.100000000000001" customHeight="1">
      <c r="C417" s="282"/>
      <c r="D417" s="246"/>
      <c r="E417" s="246"/>
      <c r="F417" s="247"/>
      <c r="G417" s="248"/>
      <c r="H417" s="248"/>
      <c r="I417" s="249"/>
      <c r="J417" s="127"/>
      <c r="K417" s="127"/>
      <c r="L417" s="127"/>
      <c r="M417" s="127"/>
      <c r="N417" s="127"/>
    </row>
    <row r="418" spans="3:14" ht="20.100000000000001" customHeight="1">
      <c r="C418" s="282"/>
      <c r="D418" s="246"/>
      <c r="E418" s="246"/>
      <c r="F418" s="247"/>
      <c r="G418" s="248"/>
      <c r="H418" s="248"/>
      <c r="I418" s="249"/>
      <c r="J418" s="127"/>
      <c r="K418" s="127"/>
      <c r="L418" s="127"/>
      <c r="M418" s="127"/>
      <c r="N418" s="127"/>
    </row>
    <row r="419" spans="3:14" ht="20.100000000000001" customHeight="1">
      <c r="C419" s="282"/>
      <c r="D419" s="246"/>
      <c r="E419" s="246"/>
      <c r="F419" s="247"/>
      <c r="G419" s="248"/>
      <c r="H419" s="248"/>
      <c r="I419" s="249"/>
      <c r="J419" s="127"/>
      <c r="K419" s="127"/>
      <c r="L419" s="127"/>
      <c r="M419" s="127"/>
      <c r="N419" s="127"/>
    </row>
    <row r="420" spans="3:14" ht="20.100000000000001" customHeight="1">
      <c r="C420" s="282"/>
      <c r="D420" s="246"/>
      <c r="E420" s="246"/>
      <c r="F420" s="247"/>
      <c r="G420" s="248"/>
      <c r="H420" s="248"/>
      <c r="I420" s="249"/>
      <c r="J420" s="127"/>
      <c r="K420" s="127"/>
      <c r="L420" s="127"/>
      <c r="M420" s="127"/>
      <c r="N420" s="127"/>
    </row>
    <row r="421" spans="3:14" ht="20.100000000000001" customHeight="1">
      <c r="C421" s="282"/>
      <c r="D421" s="246"/>
      <c r="E421" s="246"/>
      <c r="F421" s="247"/>
      <c r="G421" s="248"/>
      <c r="H421" s="248"/>
      <c r="I421" s="249"/>
      <c r="J421" s="127"/>
      <c r="K421" s="127"/>
      <c r="L421" s="127"/>
      <c r="M421" s="127"/>
      <c r="N421" s="127"/>
    </row>
    <row r="422" spans="3:14" ht="20.100000000000001" customHeight="1">
      <c r="C422" s="282"/>
      <c r="D422" s="246"/>
      <c r="E422" s="246"/>
      <c r="F422" s="247"/>
      <c r="G422" s="248"/>
      <c r="H422" s="248"/>
      <c r="I422" s="249"/>
      <c r="J422" s="127"/>
      <c r="K422" s="127"/>
      <c r="L422" s="127"/>
      <c r="M422" s="127"/>
      <c r="N422" s="127"/>
    </row>
    <row r="423" spans="3:14" ht="20.100000000000001" customHeight="1">
      <c r="C423" s="282"/>
      <c r="D423" s="246"/>
      <c r="E423" s="246"/>
      <c r="F423" s="247"/>
      <c r="G423" s="248"/>
      <c r="H423" s="248"/>
      <c r="I423" s="249"/>
      <c r="J423" s="127"/>
      <c r="K423" s="127"/>
      <c r="L423" s="127"/>
      <c r="M423" s="127"/>
      <c r="N423" s="127"/>
    </row>
    <row r="424" spans="3:14" ht="20.100000000000001" customHeight="1">
      <c r="C424" s="282"/>
      <c r="D424" s="246"/>
      <c r="E424" s="246"/>
      <c r="F424" s="247"/>
      <c r="G424" s="248"/>
      <c r="H424" s="248"/>
      <c r="I424" s="249"/>
      <c r="J424" s="127"/>
      <c r="K424" s="127"/>
      <c r="L424" s="127"/>
      <c r="M424" s="127"/>
      <c r="N424" s="127"/>
    </row>
    <row r="425" spans="3:14" ht="20.100000000000001" customHeight="1">
      <c r="C425" s="282"/>
      <c r="D425" s="246"/>
      <c r="E425" s="246"/>
      <c r="F425" s="247"/>
      <c r="G425" s="248"/>
      <c r="H425" s="248"/>
      <c r="I425" s="249"/>
      <c r="J425" s="127"/>
      <c r="K425" s="127"/>
      <c r="L425" s="127"/>
      <c r="M425" s="127"/>
      <c r="N425" s="127"/>
    </row>
    <row r="426" spans="3:14" ht="20.100000000000001" customHeight="1">
      <c r="C426" s="282"/>
      <c r="D426" s="246"/>
      <c r="E426" s="246"/>
      <c r="F426" s="247"/>
      <c r="G426" s="248"/>
      <c r="H426" s="248"/>
      <c r="I426" s="249"/>
      <c r="J426" s="127"/>
      <c r="K426" s="127"/>
      <c r="L426" s="127"/>
      <c r="M426" s="127"/>
      <c r="N426" s="127"/>
    </row>
    <row r="427" spans="3:14" ht="20.100000000000001" customHeight="1">
      <c r="C427" s="282"/>
      <c r="D427" s="246"/>
      <c r="E427" s="246"/>
      <c r="F427" s="247"/>
      <c r="G427" s="248"/>
      <c r="H427" s="248"/>
      <c r="I427" s="249"/>
      <c r="J427" s="127"/>
      <c r="K427" s="127"/>
      <c r="L427" s="127"/>
      <c r="M427" s="127"/>
      <c r="N427" s="127"/>
    </row>
    <row r="428" spans="3:14" ht="20.100000000000001" customHeight="1">
      <c r="C428" s="282"/>
      <c r="D428" s="246"/>
      <c r="E428" s="246"/>
      <c r="F428" s="247"/>
      <c r="G428" s="248"/>
      <c r="H428" s="248"/>
      <c r="I428" s="249"/>
      <c r="J428" s="127"/>
      <c r="K428" s="127"/>
      <c r="L428" s="127"/>
      <c r="M428" s="127"/>
      <c r="N428" s="127"/>
    </row>
    <row r="429" spans="3:14" ht="20.100000000000001" customHeight="1">
      <c r="C429" s="282"/>
      <c r="D429" s="246"/>
      <c r="E429" s="246"/>
      <c r="F429" s="247"/>
      <c r="G429" s="248"/>
      <c r="H429" s="248"/>
      <c r="I429" s="249"/>
      <c r="J429" s="127"/>
      <c r="K429" s="127"/>
      <c r="L429" s="127"/>
      <c r="M429" s="127"/>
      <c r="N429" s="127"/>
    </row>
    <row r="430" spans="3:14" ht="20.100000000000001" customHeight="1">
      <c r="C430" s="282"/>
      <c r="D430" s="246"/>
      <c r="E430" s="246"/>
      <c r="F430" s="247"/>
      <c r="G430" s="248"/>
      <c r="H430" s="248"/>
      <c r="I430" s="249"/>
      <c r="J430" s="127"/>
      <c r="K430" s="127"/>
      <c r="L430" s="127"/>
      <c r="M430" s="127"/>
      <c r="N430" s="127"/>
    </row>
    <row r="431" spans="3:14" ht="20.100000000000001" customHeight="1">
      <c r="C431" s="282"/>
      <c r="D431" s="246"/>
      <c r="E431" s="246"/>
      <c r="F431" s="247"/>
      <c r="G431" s="248"/>
      <c r="H431" s="248"/>
      <c r="I431" s="249"/>
      <c r="J431" s="127"/>
      <c r="K431" s="127"/>
      <c r="L431" s="127"/>
      <c r="M431" s="127"/>
      <c r="N431" s="127"/>
    </row>
    <row r="432" spans="3:14" ht="20.100000000000001" customHeight="1">
      <c r="C432" s="282"/>
      <c r="D432" s="246"/>
      <c r="E432" s="246"/>
      <c r="F432" s="247"/>
      <c r="G432" s="248"/>
      <c r="H432" s="248"/>
      <c r="I432" s="249"/>
      <c r="J432" s="127"/>
      <c r="K432" s="127"/>
      <c r="L432" s="127"/>
      <c r="M432" s="127"/>
      <c r="N432" s="127"/>
    </row>
    <row r="433" spans="3:14" ht="20.100000000000001" customHeight="1">
      <c r="C433" s="282"/>
      <c r="D433" s="246"/>
      <c r="E433" s="246"/>
      <c r="F433" s="247"/>
      <c r="G433" s="248"/>
      <c r="H433" s="248"/>
      <c r="I433" s="249"/>
      <c r="J433" s="127"/>
      <c r="K433" s="127"/>
      <c r="L433" s="127"/>
      <c r="M433" s="127"/>
      <c r="N433" s="127"/>
    </row>
    <row r="434" spans="3:14" ht="20.100000000000001" customHeight="1">
      <c r="C434" s="282"/>
      <c r="D434" s="246"/>
      <c r="E434" s="246"/>
      <c r="F434" s="247"/>
      <c r="G434" s="248"/>
      <c r="H434" s="248"/>
      <c r="I434" s="249"/>
      <c r="J434" s="127"/>
      <c r="K434" s="127"/>
      <c r="L434" s="127"/>
      <c r="M434" s="127"/>
      <c r="N434" s="127"/>
    </row>
    <row r="435" spans="3:14" ht="20.100000000000001" customHeight="1">
      <c r="C435" s="282"/>
      <c r="D435" s="246"/>
      <c r="E435" s="246"/>
      <c r="F435" s="247"/>
      <c r="G435" s="248"/>
      <c r="H435" s="248"/>
      <c r="I435" s="249"/>
      <c r="J435" s="127"/>
      <c r="K435" s="127"/>
      <c r="L435" s="127"/>
      <c r="M435" s="127"/>
      <c r="N435" s="127"/>
    </row>
    <row r="436" spans="3:14" ht="20.100000000000001" customHeight="1">
      <c r="C436" s="282"/>
      <c r="D436" s="246"/>
      <c r="E436" s="246"/>
      <c r="F436" s="247"/>
      <c r="G436" s="248"/>
      <c r="H436" s="248"/>
      <c r="I436" s="249"/>
      <c r="J436" s="127"/>
      <c r="K436" s="127"/>
      <c r="L436" s="127"/>
      <c r="M436" s="127"/>
      <c r="N436" s="127"/>
    </row>
    <row r="437" spans="3:14" ht="20.100000000000001" customHeight="1">
      <c r="C437" s="282"/>
      <c r="D437" s="246"/>
      <c r="E437" s="246"/>
      <c r="F437" s="247"/>
      <c r="G437" s="248"/>
      <c r="H437" s="248"/>
      <c r="I437" s="249"/>
      <c r="J437" s="127"/>
      <c r="K437" s="127"/>
      <c r="L437" s="127"/>
      <c r="M437" s="127"/>
      <c r="N437" s="127"/>
    </row>
    <row r="438" spans="3:14" ht="20.100000000000001" customHeight="1">
      <c r="C438" s="282"/>
      <c r="D438" s="246"/>
      <c r="E438" s="246"/>
      <c r="F438" s="247"/>
      <c r="G438" s="248"/>
      <c r="H438" s="248"/>
      <c r="I438" s="249"/>
      <c r="J438" s="127"/>
      <c r="K438" s="127"/>
      <c r="L438" s="127"/>
      <c r="M438" s="127"/>
      <c r="N438" s="127"/>
    </row>
    <row r="439" spans="3:14" ht="20.100000000000001" customHeight="1">
      <c r="C439" s="282"/>
      <c r="D439" s="246"/>
      <c r="E439" s="246"/>
      <c r="F439" s="247"/>
      <c r="G439" s="248"/>
      <c r="H439" s="248"/>
      <c r="I439" s="249"/>
      <c r="J439" s="127"/>
      <c r="K439" s="127"/>
      <c r="L439" s="127"/>
      <c r="M439" s="127"/>
      <c r="N439" s="127"/>
    </row>
    <row r="440" spans="3:14" ht="20.100000000000001" customHeight="1">
      <c r="C440" s="282"/>
      <c r="D440" s="246"/>
      <c r="E440" s="246"/>
      <c r="F440" s="247"/>
      <c r="G440" s="248"/>
      <c r="H440" s="248"/>
      <c r="I440" s="249"/>
      <c r="J440" s="127"/>
      <c r="K440" s="127"/>
      <c r="L440" s="127"/>
      <c r="M440" s="127"/>
      <c r="N440" s="127"/>
    </row>
    <row r="441" spans="3:14" ht="20.100000000000001" customHeight="1">
      <c r="C441" s="282"/>
      <c r="D441" s="246"/>
      <c r="E441" s="246"/>
      <c r="F441" s="247"/>
      <c r="G441" s="248"/>
      <c r="H441" s="248"/>
      <c r="I441" s="249"/>
      <c r="J441" s="127"/>
      <c r="K441" s="127"/>
      <c r="L441" s="127"/>
      <c r="M441" s="127"/>
      <c r="N441" s="127"/>
    </row>
    <row r="442" spans="3:14" ht="20.100000000000001" customHeight="1">
      <c r="C442" s="282"/>
      <c r="D442" s="246"/>
      <c r="E442" s="246"/>
      <c r="F442" s="247"/>
      <c r="G442" s="248"/>
      <c r="H442" s="248"/>
      <c r="I442" s="249"/>
      <c r="J442" s="127"/>
      <c r="K442" s="127"/>
      <c r="L442" s="127"/>
      <c r="M442" s="127"/>
      <c r="N442" s="127"/>
    </row>
    <row r="443" spans="3:14" ht="20.100000000000001" customHeight="1">
      <c r="C443" s="282"/>
      <c r="D443" s="246"/>
      <c r="E443" s="246"/>
      <c r="F443" s="247"/>
      <c r="G443" s="248"/>
      <c r="H443" s="248"/>
      <c r="I443" s="249"/>
      <c r="J443" s="127"/>
      <c r="K443" s="127"/>
      <c r="L443" s="127"/>
      <c r="M443" s="127"/>
      <c r="N443" s="127"/>
    </row>
    <row r="444" spans="3:14" ht="20.100000000000001" customHeight="1">
      <c r="C444" s="282"/>
      <c r="D444" s="246"/>
      <c r="E444" s="246"/>
      <c r="F444" s="247"/>
      <c r="G444" s="248"/>
      <c r="H444" s="248"/>
      <c r="I444" s="249"/>
      <c r="J444" s="127"/>
      <c r="K444" s="127"/>
      <c r="L444" s="127"/>
      <c r="M444" s="127"/>
      <c r="N444" s="127"/>
    </row>
    <row r="445" spans="3:14" ht="20.100000000000001" customHeight="1">
      <c r="C445" s="282"/>
      <c r="D445" s="246"/>
      <c r="E445" s="246"/>
      <c r="F445" s="247"/>
      <c r="G445" s="248"/>
      <c r="H445" s="248"/>
      <c r="I445" s="249"/>
      <c r="J445" s="127"/>
      <c r="K445" s="127"/>
      <c r="L445" s="127"/>
      <c r="M445" s="127"/>
      <c r="N445" s="127"/>
    </row>
    <row r="446" spans="3:14" ht="20.100000000000001" customHeight="1">
      <c r="C446" s="282"/>
      <c r="D446" s="246"/>
      <c r="E446" s="246"/>
      <c r="F446" s="247"/>
      <c r="G446" s="248"/>
      <c r="H446" s="248"/>
      <c r="I446" s="249"/>
      <c r="J446" s="127"/>
      <c r="K446" s="127"/>
      <c r="L446" s="127"/>
      <c r="M446" s="127"/>
      <c r="N446" s="127"/>
    </row>
    <row r="447" spans="3:14" ht="20.100000000000001" customHeight="1">
      <c r="C447" s="282"/>
      <c r="D447" s="246"/>
      <c r="E447" s="246"/>
      <c r="F447" s="247"/>
      <c r="G447" s="248"/>
      <c r="H447" s="248"/>
      <c r="I447" s="249"/>
      <c r="J447" s="127"/>
      <c r="K447" s="127"/>
      <c r="L447" s="127"/>
      <c r="M447" s="127"/>
      <c r="N447" s="127"/>
    </row>
    <row r="448" spans="3:14" ht="20.100000000000001" customHeight="1">
      <c r="C448" s="282"/>
      <c r="D448" s="246"/>
      <c r="E448" s="246"/>
      <c r="F448" s="247"/>
      <c r="G448" s="248"/>
      <c r="H448" s="248"/>
      <c r="I448" s="249"/>
      <c r="J448" s="127"/>
      <c r="K448" s="127"/>
      <c r="L448" s="127"/>
      <c r="M448" s="127"/>
      <c r="N448" s="127"/>
    </row>
    <row r="449" spans="3:14" ht="20.100000000000001" customHeight="1">
      <c r="C449" s="282"/>
      <c r="D449" s="246"/>
      <c r="E449" s="246"/>
      <c r="F449" s="247"/>
      <c r="G449" s="248"/>
      <c r="H449" s="248"/>
      <c r="I449" s="249"/>
      <c r="J449" s="127"/>
      <c r="K449" s="127"/>
      <c r="L449" s="127"/>
      <c r="M449" s="127"/>
      <c r="N449" s="127"/>
    </row>
    <row r="450" spans="3:14" ht="20.100000000000001" customHeight="1">
      <c r="C450" s="282"/>
      <c r="D450" s="246"/>
      <c r="E450" s="246"/>
      <c r="F450" s="247"/>
      <c r="G450" s="248"/>
      <c r="H450" s="248"/>
      <c r="I450" s="249"/>
      <c r="J450" s="127"/>
      <c r="K450" s="127"/>
      <c r="L450" s="127"/>
      <c r="M450" s="127"/>
      <c r="N450" s="127"/>
    </row>
    <row r="451" spans="3:14" ht="20.100000000000001" customHeight="1">
      <c r="C451" s="282"/>
      <c r="D451" s="246"/>
      <c r="E451" s="246"/>
      <c r="F451" s="247"/>
      <c r="G451" s="248"/>
      <c r="H451" s="248"/>
      <c r="I451" s="249"/>
      <c r="J451" s="127"/>
      <c r="K451" s="127"/>
      <c r="L451" s="127"/>
      <c r="M451" s="127"/>
      <c r="N451" s="127"/>
    </row>
    <row r="452" spans="3:14" ht="20.100000000000001" customHeight="1">
      <c r="C452" s="282"/>
      <c r="D452" s="246"/>
      <c r="E452" s="246"/>
      <c r="F452" s="247"/>
      <c r="G452" s="248"/>
      <c r="H452" s="248"/>
      <c r="I452" s="249"/>
      <c r="J452" s="127"/>
      <c r="K452" s="127"/>
      <c r="L452" s="127"/>
      <c r="M452" s="127"/>
      <c r="N452" s="127"/>
    </row>
    <row r="453" spans="3:14" ht="20.100000000000001" customHeight="1">
      <c r="C453" s="282"/>
      <c r="D453" s="246"/>
      <c r="E453" s="246"/>
      <c r="F453" s="247"/>
      <c r="G453" s="248"/>
      <c r="H453" s="248"/>
      <c r="I453" s="249"/>
      <c r="J453" s="127"/>
      <c r="K453" s="127"/>
      <c r="L453" s="127"/>
      <c r="M453" s="127"/>
      <c r="N453" s="127"/>
    </row>
    <row r="454" spans="3:14" ht="20.100000000000001" customHeight="1">
      <c r="C454" s="282"/>
      <c r="D454" s="246"/>
      <c r="E454" s="246"/>
      <c r="F454" s="247"/>
      <c r="G454" s="248"/>
      <c r="H454" s="248"/>
      <c r="I454" s="249"/>
      <c r="J454" s="127"/>
      <c r="K454" s="127"/>
      <c r="L454" s="127"/>
      <c r="M454" s="127"/>
      <c r="N454" s="127"/>
    </row>
    <row r="455" spans="3:14" ht="20.100000000000001" customHeight="1">
      <c r="C455" s="282"/>
      <c r="D455" s="246"/>
      <c r="E455" s="246"/>
      <c r="F455" s="247"/>
      <c r="G455" s="248"/>
      <c r="H455" s="248"/>
      <c r="I455" s="249"/>
      <c r="J455" s="127"/>
      <c r="K455" s="127"/>
      <c r="L455" s="127"/>
      <c r="M455" s="127"/>
      <c r="N455" s="127"/>
    </row>
    <row r="456" spans="3:14" ht="20.100000000000001" customHeight="1">
      <c r="C456" s="282"/>
      <c r="D456" s="246"/>
      <c r="E456" s="246"/>
      <c r="F456" s="247"/>
      <c r="G456" s="248"/>
      <c r="H456" s="248"/>
      <c r="I456" s="249"/>
      <c r="J456" s="127"/>
      <c r="K456" s="127"/>
      <c r="L456" s="127"/>
      <c r="M456" s="127"/>
      <c r="N456" s="127"/>
    </row>
    <row r="457" spans="3:14" ht="20.100000000000001" customHeight="1">
      <c r="C457" s="282"/>
      <c r="D457" s="246"/>
      <c r="E457" s="246"/>
      <c r="F457" s="247"/>
      <c r="G457" s="248"/>
      <c r="H457" s="248"/>
      <c r="I457" s="249"/>
      <c r="J457" s="127"/>
      <c r="K457" s="127"/>
      <c r="L457" s="127"/>
      <c r="M457" s="127"/>
      <c r="N457" s="127"/>
    </row>
    <row r="458" spans="3:14" ht="20.100000000000001" customHeight="1">
      <c r="C458" s="282"/>
      <c r="D458" s="246"/>
      <c r="E458" s="246"/>
      <c r="F458" s="247"/>
      <c r="G458" s="248"/>
      <c r="H458" s="248"/>
      <c r="I458" s="249"/>
      <c r="J458" s="127"/>
      <c r="K458" s="127"/>
      <c r="L458" s="127"/>
      <c r="M458" s="127"/>
      <c r="N458" s="127"/>
    </row>
    <row r="459" spans="3:14" ht="20.100000000000001" customHeight="1">
      <c r="C459" s="282"/>
      <c r="D459" s="246"/>
      <c r="E459" s="246"/>
      <c r="F459" s="247"/>
      <c r="G459" s="248"/>
      <c r="H459" s="248"/>
      <c r="I459" s="249"/>
      <c r="J459" s="127"/>
      <c r="K459" s="127"/>
      <c r="L459" s="127"/>
      <c r="M459" s="127"/>
      <c r="N459" s="127"/>
    </row>
    <row r="460" spans="3:14" ht="20.100000000000001" customHeight="1">
      <c r="C460" s="282"/>
      <c r="D460" s="246"/>
      <c r="E460" s="246"/>
      <c r="F460" s="247"/>
      <c r="G460" s="248"/>
      <c r="H460" s="248"/>
      <c r="I460" s="249"/>
      <c r="J460" s="127"/>
      <c r="K460" s="127"/>
      <c r="L460" s="127"/>
      <c r="M460" s="127"/>
      <c r="N460" s="127"/>
    </row>
    <row r="461" spans="3:14" ht="20.100000000000001" customHeight="1">
      <c r="C461" s="282"/>
      <c r="D461" s="246"/>
      <c r="E461" s="246"/>
      <c r="F461" s="247"/>
      <c r="G461" s="248"/>
      <c r="H461" s="248"/>
      <c r="I461" s="249"/>
      <c r="J461" s="127"/>
      <c r="K461" s="127"/>
      <c r="L461" s="127"/>
      <c r="M461" s="127"/>
      <c r="N461" s="127"/>
    </row>
    <row r="462" spans="3:14" ht="20.100000000000001" customHeight="1">
      <c r="C462" s="282"/>
      <c r="D462" s="246"/>
      <c r="E462" s="246"/>
      <c r="F462" s="247"/>
      <c r="G462" s="248"/>
      <c r="H462" s="248"/>
      <c r="I462" s="249"/>
      <c r="J462" s="127"/>
      <c r="K462" s="127"/>
      <c r="L462" s="127"/>
      <c r="M462" s="127"/>
      <c r="N462" s="127"/>
    </row>
    <row r="463" spans="3:14" ht="20.100000000000001" customHeight="1">
      <c r="C463" s="282"/>
      <c r="D463" s="246"/>
      <c r="E463" s="246"/>
      <c r="F463" s="247"/>
      <c r="G463" s="248"/>
      <c r="H463" s="248"/>
      <c r="I463" s="249"/>
      <c r="J463" s="127"/>
      <c r="K463" s="127"/>
      <c r="L463" s="127"/>
      <c r="M463" s="127"/>
      <c r="N463" s="127"/>
    </row>
    <row r="464" spans="3:14" ht="20.100000000000001" customHeight="1">
      <c r="C464" s="282"/>
      <c r="D464" s="246"/>
      <c r="E464" s="246"/>
      <c r="F464" s="247"/>
      <c r="G464" s="248"/>
      <c r="H464" s="248"/>
      <c r="I464" s="249"/>
      <c r="J464" s="127"/>
      <c r="K464" s="127"/>
      <c r="L464" s="127"/>
      <c r="M464" s="127"/>
      <c r="N464" s="127"/>
    </row>
    <row r="465" spans="3:14" ht="20.100000000000001" customHeight="1">
      <c r="C465" s="282"/>
      <c r="D465" s="246"/>
      <c r="E465" s="246"/>
      <c r="F465" s="247"/>
      <c r="G465" s="248"/>
      <c r="H465" s="248"/>
      <c r="I465" s="249"/>
      <c r="J465" s="127"/>
      <c r="K465" s="127"/>
      <c r="L465" s="127"/>
      <c r="M465" s="127"/>
      <c r="N465" s="127"/>
    </row>
    <row r="466" spans="3:14" ht="20.100000000000001" customHeight="1">
      <c r="C466" s="282"/>
      <c r="D466" s="246"/>
      <c r="E466" s="246"/>
      <c r="F466" s="247"/>
      <c r="G466" s="248"/>
      <c r="H466" s="248"/>
      <c r="I466" s="249"/>
      <c r="J466" s="127"/>
      <c r="K466" s="127"/>
      <c r="L466" s="127"/>
      <c r="M466" s="127"/>
      <c r="N466" s="127"/>
    </row>
    <row r="467" spans="3:14" ht="20.100000000000001" customHeight="1">
      <c r="C467" s="282"/>
      <c r="D467" s="246"/>
      <c r="E467" s="246"/>
      <c r="F467" s="247"/>
      <c r="G467" s="248"/>
      <c r="H467" s="248"/>
      <c r="I467" s="249"/>
      <c r="J467" s="127"/>
      <c r="K467" s="127"/>
      <c r="L467" s="127"/>
      <c r="M467" s="127"/>
      <c r="N467" s="127"/>
    </row>
    <row r="468" spans="3:14" ht="20.100000000000001" customHeight="1">
      <c r="C468" s="282"/>
      <c r="D468" s="246"/>
      <c r="E468" s="246"/>
      <c r="F468" s="247"/>
      <c r="G468" s="248"/>
      <c r="H468" s="248"/>
      <c r="I468" s="249"/>
      <c r="J468" s="127"/>
      <c r="K468" s="127"/>
      <c r="L468" s="127"/>
      <c r="M468" s="127"/>
      <c r="N468" s="127"/>
    </row>
    <row r="469" spans="3:14" ht="20.100000000000001" customHeight="1">
      <c r="C469" s="282"/>
      <c r="D469" s="246"/>
      <c r="E469" s="246"/>
      <c r="F469" s="247"/>
      <c r="G469" s="248"/>
      <c r="H469" s="248"/>
      <c r="I469" s="249"/>
      <c r="J469" s="127"/>
      <c r="K469" s="127"/>
      <c r="L469" s="127"/>
      <c r="M469" s="127"/>
      <c r="N469" s="127"/>
    </row>
    <row r="470" spans="3:14" ht="20.100000000000001" customHeight="1">
      <c r="C470" s="282"/>
      <c r="D470" s="246"/>
      <c r="E470" s="246"/>
      <c r="F470" s="247"/>
      <c r="G470" s="248"/>
      <c r="H470" s="248"/>
      <c r="I470" s="249"/>
      <c r="J470" s="127"/>
      <c r="K470" s="127"/>
      <c r="L470" s="127"/>
      <c r="M470" s="127"/>
      <c r="N470" s="127"/>
    </row>
    <row r="471" spans="3:14" ht="20.100000000000001" customHeight="1">
      <c r="C471" s="282"/>
      <c r="D471" s="246"/>
      <c r="E471" s="246"/>
      <c r="F471" s="247"/>
      <c r="G471" s="248"/>
      <c r="H471" s="248"/>
      <c r="I471" s="249"/>
      <c r="J471" s="127"/>
      <c r="K471" s="127"/>
      <c r="L471" s="127"/>
      <c r="M471" s="127"/>
      <c r="N471" s="127"/>
    </row>
    <row r="472" spans="3:14" ht="20.100000000000001" customHeight="1">
      <c r="C472" s="282"/>
      <c r="D472" s="246"/>
      <c r="E472" s="246"/>
      <c r="F472" s="247"/>
      <c r="G472" s="248"/>
      <c r="H472" s="248"/>
      <c r="I472" s="249"/>
      <c r="J472" s="127"/>
      <c r="K472" s="127"/>
      <c r="L472" s="127"/>
      <c r="M472" s="127"/>
      <c r="N472" s="127"/>
    </row>
    <row r="473" spans="3:14" ht="20.100000000000001" customHeight="1">
      <c r="C473" s="282"/>
      <c r="D473" s="246"/>
      <c r="E473" s="246"/>
      <c r="F473" s="247"/>
      <c r="G473" s="248"/>
      <c r="H473" s="248"/>
      <c r="I473" s="249"/>
      <c r="J473" s="127"/>
      <c r="K473" s="127"/>
      <c r="L473" s="127"/>
      <c r="M473" s="127"/>
      <c r="N473" s="127"/>
    </row>
    <row r="474" spans="3:14" ht="20.100000000000001" customHeight="1">
      <c r="C474" s="282"/>
      <c r="D474" s="246"/>
      <c r="E474" s="246"/>
      <c r="F474" s="247"/>
      <c r="G474" s="248"/>
      <c r="H474" s="248"/>
      <c r="I474" s="249"/>
      <c r="J474" s="127"/>
      <c r="K474" s="127"/>
      <c r="L474" s="127"/>
      <c r="M474" s="127"/>
      <c r="N474" s="127"/>
    </row>
    <row r="475" spans="3:14" ht="20.100000000000001" customHeight="1">
      <c r="C475" s="282"/>
      <c r="D475" s="246"/>
      <c r="E475" s="246"/>
      <c r="F475" s="247"/>
      <c r="G475" s="248"/>
      <c r="H475" s="248"/>
      <c r="I475" s="249"/>
      <c r="J475" s="127"/>
      <c r="K475" s="127"/>
      <c r="L475" s="127"/>
      <c r="M475" s="127"/>
      <c r="N475" s="127"/>
    </row>
    <row r="476" spans="3:14" ht="20.100000000000001" customHeight="1">
      <c r="C476" s="282"/>
      <c r="D476" s="246"/>
      <c r="E476" s="246"/>
      <c r="F476" s="247"/>
      <c r="G476" s="248"/>
      <c r="H476" s="248"/>
      <c r="I476" s="249"/>
      <c r="J476" s="127"/>
      <c r="K476" s="127"/>
      <c r="L476" s="127"/>
      <c r="M476" s="127"/>
      <c r="N476" s="127"/>
    </row>
    <row r="477" spans="3:14" ht="20.100000000000001" customHeight="1">
      <c r="C477" s="282"/>
      <c r="D477" s="246"/>
      <c r="E477" s="246"/>
      <c r="F477" s="247"/>
      <c r="G477" s="248"/>
      <c r="H477" s="248"/>
      <c r="I477" s="249"/>
      <c r="J477" s="127"/>
      <c r="K477" s="127"/>
      <c r="L477" s="127"/>
      <c r="M477" s="127"/>
      <c r="N477" s="127"/>
    </row>
    <row r="478" spans="3:14" ht="20.100000000000001" customHeight="1">
      <c r="C478" s="282"/>
      <c r="D478" s="246"/>
      <c r="E478" s="246"/>
      <c r="F478" s="247"/>
      <c r="G478" s="248"/>
      <c r="H478" s="248"/>
      <c r="I478" s="249"/>
      <c r="J478" s="127"/>
      <c r="K478" s="127"/>
      <c r="L478" s="127"/>
      <c r="M478" s="127"/>
      <c r="N478" s="127"/>
    </row>
    <row r="479" spans="3:14" ht="20.100000000000001" customHeight="1">
      <c r="C479" s="282"/>
      <c r="D479" s="246"/>
      <c r="E479" s="246"/>
      <c r="F479" s="247"/>
      <c r="G479" s="248"/>
      <c r="H479" s="248"/>
      <c r="I479" s="249"/>
      <c r="J479" s="127"/>
      <c r="K479" s="127"/>
      <c r="L479" s="127"/>
      <c r="M479" s="127"/>
      <c r="N479" s="127"/>
    </row>
    <row r="480" spans="3:14" ht="20.100000000000001" customHeight="1">
      <c r="C480" s="282"/>
      <c r="D480" s="246"/>
      <c r="E480" s="246"/>
      <c r="F480" s="247"/>
      <c r="G480" s="248"/>
      <c r="H480" s="248"/>
      <c r="I480" s="249"/>
      <c r="J480" s="127"/>
      <c r="K480" s="127"/>
      <c r="L480" s="127"/>
      <c r="M480" s="127"/>
      <c r="N480" s="127"/>
    </row>
    <row r="481" spans="3:14" ht="20.100000000000001" customHeight="1">
      <c r="C481" s="282"/>
      <c r="D481" s="246"/>
      <c r="E481" s="246"/>
      <c r="F481" s="247"/>
      <c r="G481" s="248"/>
      <c r="H481" s="248"/>
      <c r="I481" s="249"/>
      <c r="J481" s="127"/>
      <c r="K481" s="127"/>
      <c r="L481" s="127"/>
      <c r="M481" s="127"/>
      <c r="N481" s="127"/>
    </row>
    <row r="482" spans="3:14" ht="20.100000000000001" customHeight="1">
      <c r="C482" s="282"/>
      <c r="D482" s="246"/>
      <c r="E482" s="246"/>
      <c r="F482" s="247"/>
      <c r="G482" s="248"/>
      <c r="H482" s="248"/>
      <c r="I482" s="249"/>
      <c r="J482" s="127"/>
      <c r="K482" s="127"/>
      <c r="L482" s="127"/>
      <c r="M482" s="127"/>
      <c r="N482" s="127"/>
    </row>
    <row r="483" spans="3:14" ht="20.100000000000001" customHeight="1">
      <c r="C483" s="282"/>
      <c r="D483" s="246"/>
      <c r="E483" s="246"/>
      <c r="F483" s="247"/>
      <c r="G483" s="248"/>
      <c r="H483" s="248"/>
      <c r="I483" s="249"/>
      <c r="J483" s="127"/>
      <c r="K483" s="127"/>
      <c r="L483" s="127"/>
      <c r="M483" s="127"/>
      <c r="N483" s="127"/>
    </row>
    <row r="484" spans="3:14" ht="20.100000000000001" customHeight="1">
      <c r="C484" s="282"/>
      <c r="D484" s="246"/>
      <c r="E484" s="246"/>
      <c r="F484" s="247"/>
      <c r="G484" s="248"/>
      <c r="H484" s="248"/>
      <c r="I484" s="249"/>
      <c r="J484" s="127"/>
      <c r="K484" s="127"/>
      <c r="L484" s="127"/>
      <c r="M484" s="127"/>
      <c r="N484" s="127"/>
    </row>
    <row r="485" spans="3:14" ht="20.100000000000001" customHeight="1">
      <c r="C485" s="282"/>
      <c r="D485" s="246"/>
      <c r="E485" s="246"/>
      <c r="F485" s="247"/>
      <c r="G485" s="248"/>
      <c r="H485" s="248"/>
      <c r="I485" s="249"/>
      <c r="J485" s="127"/>
      <c r="K485" s="127"/>
      <c r="L485" s="127"/>
      <c r="M485" s="127"/>
      <c r="N485" s="127"/>
    </row>
    <row r="486" spans="3:14" ht="20.100000000000001" customHeight="1">
      <c r="C486" s="282"/>
      <c r="D486" s="246"/>
      <c r="E486" s="246"/>
      <c r="F486" s="247"/>
      <c r="G486" s="248"/>
      <c r="H486" s="248"/>
      <c r="I486" s="249"/>
      <c r="J486" s="127"/>
      <c r="K486" s="127"/>
      <c r="L486" s="127"/>
      <c r="M486" s="127"/>
      <c r="N486" s="127"/>
    </row>
    <row r="487" spans="3:14" ht="20.100000000000001" customHeight="1">
      <c r="C487" s="282"/>
      <c r="D487" s="246"/>
      <c r="E487" s="246"/>
      <c r="F487" s="247"/>
      <c r="G487" s="248"/>
      <c r="H487" s="248"/>
      <c r="I487" s="249"/>
      <c r="J487" s="127"/>
      <c r="K487" s="127"/>
      <c r="L487" s="127"/>
      <c r="M487" s="127"/>
      <c r="N487" s="127"/>
    </row>
    <row r="488" spans="3:14" ht="20.100000000000001" customHeight="1">
      <c r="C488" s="282"/>
      <c r="D488" s="246"/>
      <c r="E488" s="246"/>
      <c r="F488" s="247"/>
      <c r="G488" s="248"/>
      <c r="H488" s="248"/>
      <c r="I488" s="249"/>
      <c r="J488" s="127"/>
      <c r="K488" s="127"/>
      <c r="L488" s="127"/>
      <c r="M488" s="127"/>
      <c r="N488" s="127"/>
    </row>
    <row r="489" spans="3:14" ht="20.100000000000001" customHeight="1">
      <c r="C489" s="282"/>
      <c r="D489" s="246"/>
      <c r="E489" s="246"/>
      <c r="F489" s="247"/>
      <c r="G489" s="248"/>
      <c r="H489" s="248"/>
      <c r="I489" s="249"/>
      <c r="J489" s="127"/>
      <c r="K489" s="127"/>
      <c r="L489" s="127"/>
      <c r="M489" s="127"/>
      <c r="N489" s="127"/>
    </row>
    <row r="490" spans="3:14" ht="20.100000000000001" customHeight="1">
      <c r="C490" s="282"/>
      <c r="D490" s="246"/>
      <c r="E490" s="246"/>
      <c r="F490" s="247"/>
      <c r="G490" s="248"/>
      <c r="H490" s="248"/>
      <c r="I490" s="249"/>
      <c r="J490" s="127"/>
      <c r="K490" s="127"/>
      <c r="L490" s="127"/>
      <c r="M490" s="127"/>
      <c r="N490" s="127"/>
    </row>
    <row r="491" spans="3:14" ht="20.100000000000001" customHeight="1">
      <c r="C491" s="282"/>
      <c r="D491" s="246"/>
      <c r="E491" s="246"/>
      <c r="F491" s="247"/>
      <c r="G491" s="248"/>
      <c r="H491" s="248"/>
      <c r="I491" s="249"/>
      <c r="J491" s="127"/>
      <c r="K491" s="127"/>
      <c r="L491" s="127"/>
      <c r="M491" s="127"/>
      <c r="N491" s="127"/>
    </row>
    <row r="492" spans="3:14" ht="20.100000000000001" customHeight="1">
      <c r="C492" s="282"/>
      <c r="D492" s="246"/>
      <c r="E492" s="246"/>
      <c r="F492" s="247"/>
      <c r="G492" s="248"/>
      <c r="H492" s="248"/>
      <c r="I492" s="249"/>
      <c r="J492" s="127"/>
      <c r="K492" s="127"/>
      <c r="L492" s="127"/>
      <c r="M492" s="127"/>
      <c r="N492" s="127"/>
    </row>
    <row r="493" spans="3:14" ht="20.100000000000001" customHeight="1">
      <c r="C493" s="282"/>
      <c r="D493" s="246"/>
      <c r="E493" s="246"/>
      <c r="F493" s="247"/>
      <c r="G493" s="248"/>
      <c r="H493" s="248"/>
      <c r="I493" s="249"/>
      <c r="J493" s="127"/>
      <c r="K493" s="127"/>
      <c r="L493" s="127"/>
      <c r="M493" s="127"/>
      <c r="N493" s="127"/>
    </row>
    <row r="494" spans="3:14" ht="20.100000000000001" customHeight="1">
      <c r="C494" s="282"/>
      <c r="D494" s="246"/>
      <c r="E494" s="246"/>
      <c r="F494" s="247"/>
      <c r="G494" s="248"/>
      <c r="H494" s="248"/>
      <c r="I494" s="249"/>
      <c r="J494" s="127"/>
      <c r="K494" s="127"/>
      <c r="L494" s="127"/>
      <c r="M494" s="127"/>
      <c r="N494" s="127"/>
    </row>
    <row r="495" spans="3:14" ht="20.100000000000001" customHeight="1">
      <c r="C495" s="282"/>
      <c r="D495" s="246"/>
      <c r="E495" s="246"/>
      <c r="F495" s="247"/>
      <c r="G495" s="248"/>
      <c r="H495" s="248"/>
      <c r="I495" s="249"/>
      <c r="J495" s="127"/>
      <c r="K495" s="127"/>
      <c r="L495" s="127"/>
      <c r="M495" s="127"/>
      <c r="N495" s="127"/>
    </row>
    <row r="496" spans="3:14" ht="20.100000000000001" customHeight="1">
      <c r="C496" s="282"/>
      <c r="D496" s="246"/>
      <c r="E496" s="246"/>
      <c r="F496" s="247"/>
      <c r="G496" s="248"/>
      <c r="H496" s="248"/>
      <c r="I496" s="249"/>
      <c r="J496" s="127"/>
      <c r="K496" s="127"/>
      <c r="L496" s="127"/>
      <c r="M496" s="127"/>
      <c r="N496" s="127"/>
    </row>
    <row r="497" spans="3:14" ht="20.100000000000001" customHeight="1">
      <c r="C497" s="282"/>
      <c r="D497" s="246"/>
      <c r="E497" s="246"/>
      <c r="F497" s="247"/>
      <c r="G497" s="248"/>
      <c r="H497" s="248"/>
      <c r="I497" s="249"/>
      <c r="J497" s="127"/>
      <c r="K497" s="127"/>
      <c r="L497" s="127"/>
      <c r="M497" s="127"/>
      <c r="N497" s="127"/>
    </row>
    <row r="498" spans="3:14" ht="20.100000000000001" customHeight="1">
      <c r="C498" s="282"/>
      <c r="D498" s="246"/>
      <c r="E498" s="246"/>
      <c r="F498" s="247"/>
      <c r="G498" s="248"/>
      <c r="H498" s="248"/>
      <c r="I498" s="249"/>
      <c r="J498" s="127"/>
      <c r="K498" s="127"/>
      <c r="L498" s="127"/>
      <c r="M498" s="127"/>
      <c r="N498" s="127"/>
    </row>
    <row r="499" spans="3:14" ht="20.100000000000001" customHeight="1">
      <c r="C499" s="282"/>
      <c r="D499" s="246"/>
      <c r="E499" s="246"/>
      <c r="F499" s="247"/>
      <c r="G499" s="248"/>
      <c r="H499" s="248"/>
      <c r="I499" s="249"/>
      <c r="J499" s="127"/>
      <c r="K499" s="127"/>
      <c r="L499" s="127"/>
      <c r="M499" s="127"/>
      <c r="N499" s="127"/>
    </row>
    <row r="500" spans="3:14" ht="20.100000000000001" customHeight="1">
      <c r="C500" s="282"/>
      <c r="D500" s="246"/>
      <c r="E500" s="246"/>
      <c r="F500" s="247"/>
      <c r="G500" s="248"/>
      <c r="H500" s="248"/>
      <c r="I500" s="249"/>
      <c r="J500" s="127"/>
      <c r="K500" s="127"/>
      <c r="L500" s="127"/>
      <c r="M500" s="127"/>
      <c r="N500" s="127"/>
    </row>
    <row r="501" spans="3:14" ht="20.100000000000001" customHeight="1">
      <c r="C501" s="282"/>
      <c r="D501" s="246"/>
      <c r="E501" s="246"/>
      <c r="F501" s="247"/>
      <c r="G501" s="248"/>
      <c r="H501" s="248"/>
      <c r="I501" s="249"/>
      <c r="J501" s="127"/>
      <c r="K501" s="127"/>
      <c r="L501" s="127"/>
      <c r="M501" s="127"/>
      <c r="N501" s="127"/>
    </row>
    <row r="502" spans="3:14" ht="20.100000000000001" customHeight="1">
      <c r="C502" s="282"/>
      <c r="D502" s="246"/>
      <c r="E502" s="246"/>
      <c r="F502" s="247"/>
      <c r="G502" s="248"/>
      <c r="H502" s="248"/>
      <c r="I502" s="249"/>
      <c r="J502" s="127"/>
      <c r="K502" s="127"/>
      <c r="L502" s="127"/>
      <c r="M502" s="127"/>
      <c r="N502" s="127"/>
    </row>
    <row r="503" spans="3:14" ht="20.100000000000001" customHeight="1">
      <c r="C503" s="282"/>
      <c r="D503" s="246"/>
      <c r="E503" s="246"/>
      <c r="F503" s="247"/>
      <c r="G503" s="248"/>
      <c r="H503" s="248"/>
      <c r="I503" s="249"/>
      <c r="J503" s="127"/>
      <c r="K503" s="127"/>
      <c r="L503" s="127"/>
      <c r="M503" s="127"/>
      <c r="N503" s="127"/>
    </row>
    <row r="504" spans="3:14" ht="20.100000000000001" customHeight="1">
      <c r="C504" s="282"/>
      <c r="D504" s="246"/>
      <c r="E504" s="246"/>
      <c r="F504" s="247"/>
      <c r="G504" s="248"/>
      <c r="H504" s="248"/>
      <c r="I504" s="249"/>
      <c r="J504" s="127"/>
      <c r="K504" s="127"/>
      <c r="L504" s="127"/>
      <c r="M504" s="127"/>
      <c r="N504" s="127"/>
    </row>
    <row r="505" spans="3:14" ht="20.100000000000001" customHeight="1">
      <c r="C505" s="282"/>
      <c r="D505" s="246"/>
      <c r="E505" s="246"/>
      <c r="F505" s="247"/>
      <c r="G505" s="248"/>
      <c r="H505" s="248"/>
      <c r="I505" s="249"/>
      <c r="J505" s="127"/>
      <c r="K505" s="127"/>
      <c r="L505" s="127"/>
      <c r="M505" s="127"/>
      <c r="N505" s="127"/>
    </row>
    <row r="506" spans="3:14" ht="20.100000000000001" customHeight="1">
      <c r="C506" s="282"/>
      <c r="D506" s="246"/>
      <c r="E506" s="246"/>
      <c r="F506" s="247"/>
      <c r="G506" s="248"/>
      <c r="H506" s="248"/>
      <c r="I506" s="249"/>
      <c r="J506" s="127"/>
      <c r="K506" s="127"/>
      <c r="L506" s="127"/>
      <c r="M506" s="127"/>
      <c r="N506" s="127"/>
    </row>
    <row r="507" spans="3:14" ht="20.100000000000001" customHeight="1">
      <c r="C507" s="282"/>
      <c r="D507" s="246"/>
      <c r="E507" s="246"/>
      <c r="F507" s="247"/>
      <c r="G507" s="248"/>
      <c r="H507" s="248"/>
      <c r="I507" s="249"/>
      <c r="J507" s="127"/>
      <c r="K507" s="127"/>
      <c r="L507" s="127"/>
      <c r="M507" s="127"/>
      <c r="N507" s="127"/>
    </row>
    <row r="508" spans="3:14" ht="20.100000000000001" customHeight="1">
      <c r="C508" s="282"/>
      <c r="D508" s="246"/>
      <c r="E508" s="246"/>
      <c r="F508" s="247"/>
      <c r="G508" s="248"/>
      <c r="H508" s="248"/>
      <c r="I508" s="249"/>
      <c r="J508" s="127"/>
      <c r="K508" s="127"/>
      <c r="L508" s="127"/>
      <c r="M508" s="127"/>
      <c r="N508" s="127"/>
    </row>
    <row r="509" spans="3:14" ht="20.100000000000001" customHeight="1">
      <c r="C509" s="282"/>
      <c r="D509" s="246"/>
      <c r="E509" s="246"/>
      <c r="F509" s="247"/>
      <c r="G509" s="248"/>
      <c r="H509" s="248"/>
      <c r="I509" s="249"/>
      <c r="J509" s="127"/>
      <c r="K509" s="127"/>
      <c r="L509" s="127"/>
      <c r="M509" s="127"/>
      <c r="N509" s="127"/>
    </row>
    <row r="510" spans="3:14" ht="20.100000000000001" customHeight="1">
      <c r="C510" s="282"/>
      <c r="D510" s="246"/>
      <c r="E510" s="246"/>
      <c r="F510" s="247"/>
      <c r="G510" s="248"/>
      <c r="H510" s="248"/>
      <c r="I510" s="249"/>
      <c r="J510" s="127"/>
      <c r="K510" s="127"/>
      <c r="L510" s="127"/>
      <c r="M510" s="127"/>
      <c r="N510" s="127"/>
    </row>
    <row r="511" spans="3:14" ht="20.100000000000001" customHeight="1">
      <c r="C511" s="282"/>
      <c r="D511" s="246"/>
      <c r="E511" s="246"/>
      <c r="F511" s="247"/>
      <c r="G511" s="248"/>
      <c r="H511" s="248"/>
      <c r="I511" s="249"/>
      <c r="J511" s="127"/>
      <c r="K511" s="127"/>
      <c r="L511" s="127"/>
      <c r="M511" s="127"/>
      <c r="N511" s="127"/>
    </row>
    <row r="512" spans="3:14" ht="20.100000000000001" customHeight="1">
      <c r="C512" s="282"/>
      <c r="D512" s="246"/>
      <c r="E512" s="246"/>
      <c r="F512" s="247"/>
      <c r="G512" s="248"/>
      <c r="H512" s="248"/>
      <c r="I512" s="249"/>
      <c r="J512" s="127"/>
      <c r="K512" s="127"/>
      <c r="L512" s="127"/>
      <c r="M512" s="127"/>
      <c r="N512" s="127"/>
    </row>
    <row r="513" spans="3:14" ht="20.100000000000001" customHeight="1">
      <c r="C513" s="282"/>
      <c r="D513" s="246"/>
      <c r="E513" s="246"/>
      <c r="F513" s="247"/>
      <c r="G513" s="248"/>
      <c r="H513" s="248"/>
      <c r="I513" s="249"/>
      <c r="J513" s="127"/>
      <c r="K513" s="127"/>
      <c r="L513" s="127"/>
      <c r="M513" s="127"/>
      <c r="N513" s="127"/>
    </row>
    <row r="514" spans="3:14" ht="20.100000000000001" customHeight="1">
      <c r="C514" s="282"/>
      <c r="D514" s="246"/>
      <c r="E514" s="246"/>
      <c r="F514" s="247"/>
      <c r="G514" s="248"/>
      <c r="H514" s="248"/>
      <c r="I514" s="249"/>
      <c r="J514" s="127"/>
      <c r="K514" s="127"/>
      <c r="L514" s="127"/>
      <c r="M514" s="127"/>
      <c r="N514" s="127"/>
    </row>
    <row r="515" spans="3:14" ht="20.100000000000001" customHeight="1">
      <c r="C515" s="282"/>
      <c r="D515" s="246"/>
      <c r="E515" s="246"/>
      <c r="F515" s="247"/>
      <c r="G515" s="248"/>
      <c r="H515" s="248"/>
      <c r="I515" s="249"/>
      <c r="J515" s="127"/>
      <c r="K515" s="127"/>
      <c r="L515" s="127"/>
      <c r="M515" s="127"/>
      <c r="N515" s="127"/>
    </row>
    <row r="516" spans="3:14" ht="20.100000000000001" customHeight="1">
      <c r="C516" s="282"/>
      <c r="D516" s="246"/>
      <c r="E516" s="246"/>
      <c r="F516" s="247"/>
      <c r="G516" s="248"/>
      <c r="H516" s="248"/>
      <c r="I516" s="249"/>
      <c r="J516" s="127"/>
      <c r="K516" s="127"/>
      <c r="L516" s="127"/>
      <c r="M516" s="127"/>
      <c r="N516" s="127"/>
    </row>
    <row r="517" spans="3:14" ht="20.100000000000001" customHeight="1">
      <c r="C517" s="282"/>
      <c r="D517" s="246"/>
      <c r="E517" s="246"/>
      <c r="F517" s="247"/>
      <c r="G517" s="248"/>
      <c r="H517" s="248"/>
      <c r="I517" s="249"/>
      <c r="J517" s="127"/>
      <c r="K517" s="127"/>
      <c r="L517" s="127"/>
      <c r="M517" s="127"/>
      <c r="N517" s="127"/>
    </row>
    <row r="518" spans="3:14" ht="20.100000000000001" customHeight="1">
      <c r="C518" s="282"/>
      <c r="D518" s="246"/>
      <c r="E518" s="246"/>
      <c r="F518" s="247"/>
      <c r="G518" s="248"/>
      <c r="H518" s="248"/>
      <c r="I518" s="249"/>
      <c r="J518" s="127"/>
      <c r="K518" s="127"/>
      <c r="L518" s="127"/>
      <c r="M518" s="127"/>
      <c r="N518" s="127"/>
    </row>
    <row r="519" spans="3:14" ht="20.100000000000001" customHeight="1">
      <c r="C519" s="282"/>
      <c r="D519" s="246"/>
      <c r="E519" s="246"/>
      <c r="F519" s="247"/>
      <c r="G519" s="248"/>
      <c r="H519" s="248"/>
      <c r="I519" s="249"/>
      <c r="J519" s="127"/>
      <c r="K519" s="127"/>
      <c r="L519" s="127"/>
      <c r="M519" s="127"/>
      <c r="N519" s="127"/>
    </row>
    <row r="520" spans="3:14" ht="20.100000000000001" customHeight="1">
      <c r="C520" s="282"/>
      <c r="D520" s="246"/>
      <c r="E520" s="246"/>
      <c r="F520" s="247"/>
      <c r="G520" s="248"/>
      <c r="H520" s="248"/>
      <c r="I520" s="249"/>
      <c r="J520" s="127"/>
      <c r="K520" s="127"/>
      <c r="L520" s="127"/>
      <c r="M520" s="127"/>
      <c r="N520" s="127"/>
    </row>
    <row r="521" spans="3:14" ht="20.100000000000001" customHeight="1">
      <c r="C521" s="282"/>
      <c r="D521" s="246"/>
      <c r="E521" s="246"/>
      <c r="F521" s="247"/>
      <c r="G521" s="248"/>
      <c r="H521" s="248"/>
      <c r="I521" s="249"/>
      <c r="J521" s="127"/>
      <c r="K521" s="127"/>
      <c r="L521" s="127"/>
      <c r="M521" s="127"/>
      <c r="N521" s="127"/>
    </row>
    <row r="522" spans="3:14" ht="20.100000000000001" customHeight="1">
      <c r="C522" s="282"/>
      <c r="D522" s="246"/>
      <c r="E522" s="246"/>
      <c r="F522" s="247"/>
      <c r="G522" s="248"/>
      <c r="H522" s="248"/>
      <c r="I522" s="249"/>
      <c r="J522" s="127"/>
      <c r="K522" s="127"/>
      <c r="L522" s="127"/>
      <c r="M522" s="127"/>
      <c r="N522" s="127"/>
    </row>
    <row r="523" spans="3:14" ht="20.100000000000001" customHeight="1">
      <c r="C523" s="282"/>
      <c r="D523" s="246"/>
      <c r="E523" s="246"/>
      <c r="F523" s="247"/>
      <c r="G523" s="248"/>
      <c r="H523" s="248"/>
      <c r="I523" s="249"/>
      <c r="J523" s="127"/>
      <c r="K523" s="127"/>
      <c r="L523" s="127"/>
      <c r="M523" s="127"/>
      <c r="N523" s="127"/>
    </row>
    <row r="524" spans="3:14" ht="20.100000000000001" customHeight="1">
      <c r="C524" s="282"/>
      <c r="D524" s="246"/>
      <c r="E524" s="246"/>
      <c r="F524" s="247"/>
      <c r="G524" s="248"/>
      <c r="H524" s="248"/>
      <c r="I524" s="249"/>
      <c r="J524" s="127"/>
      <c r="K524" s="127"/>
      <c r="L524" s="127"/>
      <c r="M524" s="127"/>
      <c r="N524" s="127"/>
    </row>
    <row r="525" spans="3:14" ht="20.100000000000001" customHeight="1">
      <c r="C525" s="282"/>
      <c r="D525" s="246"/>
      <c r="E525" s="246"/>
      <c r="F525" s="247"/>
      <c r="G525" s="248"/>
      <c r="H525" s="248"/>
      <c r="I525" s="249"/>
      <c r="J525" s="127"/>
      <c r="K525" s="127"/>
      <c r="L525" s="127"/>
      <c r="M525" s="127"/>
      <c r="N525" s="127"/>
    </row>
    <row r="526" spans="3:14" ht="20.100000000000001" customHeight="1">
      <c r="C526" s="282"/>
      <c r="D526" s="246"/>
      <c r="E526" s="246"/>
      <c r="F526" s="247"/>
      <c r="G526" s="248"/>
      <c r="H526" s="248"/>
      <c r="I526" s="249"/>
      <c r="J526" s="127"/>
      <c r="K526" s="127"/>
      <c r="L526" s="127"/>
      <c r="M526" s="127"/>
      <c r="N526" s="127"/>
    </row>
    <row r="527" spans="3:14" ht="20.100000000000001" customHeight="1">
      <c r="C527" s="282"/>
      <c r="D527" s="246"/>
      <c r="E527" s="246"/>
      <c r="F527" s="247"/>
      <c r="G527" s="248"/>
      <c r="H527" s="248"/>
      <c r="I527" s="249"/>
      <c r="J527" s="127"/>
      <c r="K527" s="127"/>
      <c r="L527" s="127"/>
      <c r="M527" s="127"/>
      <c r="N527" s="127"/>
    </row>
    <row r="528" spans="3:14" ht="20.100000000000001" customHeight="1">
      <c r="C528" s="282"/>
      <c r="D528" s="246"/>
      <c r="E528" s="246"/>
      <c r="F528" s="247"/>
      <c r="G528" s="248"/>
      <c r="H528" s="248"/>
      <c r="I528" s="249"/>
      <c r="J528" s="127"/>
      <c r="K528" s="127"/>
      <c r="L528" s="127"/>
      <c r="M528" s="127"/>
      <c r="N528" s="127"/>
    </row>
    <row r="529" spans="3:14" ht="20.100000000000001" customHeight="1">
      <c r="C529" s="282"/>
      <c r="D529" s="246"/>
      <c r="E529" s="246"/>
      <c r="F529" s="247"/>
      <c r="G529" s="248"/>
      <c r="H529" s="248"/>
      <c r="I529" s="249"/>
      <c r="J529" s="127"/>
      <c r="K529" s="127"/>
      <c r="L529" s="127"/>
      <c r="M529" s="127"/>
      <c r="N529" s="127"/>
    </row>
    <row r="530" spans="3:14" ht="20.100000000000001" customHeight="1">
      <c r="C530" s="282"/>
      <c r="D530" s="246"/>
      <c r="E530" s="246"/>
      <c r="F530" s="247"/>
      <c r="G530" s="248"/>
      <c r="H530" s="248"/>
      <c r="I530" s="249"/>
      <c r="J530" s="127"/>
      <c r="K530" s="127"/>
      <c r="L530" s="127"/>
      <c r="M530" s="127"/>
      <c r="N530" s="127"/>
    </row>
    <row r="531" spans="3:14" ht="20.100000000000001" customHeight="1">
      <c r="C531" s="282"/>
      <c r="D531" s="246"/>
      <c r="E531" s="246"/>
      <c r="F531" s="247"/>
      <c r="G531" s="248"/>
      <c r="H531" s="248"/>
      <c r="I531" s="249"/>
      <c r="J531" s="127"/>
      <c r="K531" s="127"/>
      <c r="L531" s="127"/>
      <c r="M531" s="127"/>
      <c r="N531" s="127"/>
    </row>
    <row r="532" spans="3:14" ht="20.100000000000001" customHeight="1">
      <c r="C532" s="282"/>
      <c r="D532" s="246"/>
      <c r="E532" s="246"/>
      <c r="F532" s="247"/>
      <c r="G532" s="248"/>
      <c r="H532" s="248"/>
      <c r="I532" s="249"/>
      <c r="J532" s="127"/>
      <c r="K532" s="127"/>
      <c r="L532" s="127"/>
      <c r="M532" s="127"/>
      <c r="N532" s="127"/>
    </row>
    <row r="533" spans="3:14" ht="20.100000000000001" customHeight="1">
      <c r="C533" s="282"/>
      <c r="D533" s="246"/>
      <c r="E533" s="246"/>
      <c r="F533" s="247"/>
      <c r="G533" s="248"/>
      <c r="H533" s="248"/>
      <c r="I533" s="249"/>
      <c r="J533" s="127"/>
      <c r="K533" s="127"/>
      <c r="L533" s="127"/>
      <c r="M533" s="127"/>
      <c r="N533" s="127"/>
    </row>
    <row r="534" spans="3:14" ht="20.100000000000001" customHeight="1">
      <c r="C534" s="282"/>
      <c r="D534" s="246"/>
      <c r="E534" s="246"/>
      <c r="F534" s="247"/>
      <c r="G534" s="248"/>
      <c r="H534" s="248"/>
      <c r="I534" s="249"/>
      <c r="J534" s="127"/>
      <c r="K534" s="127"/>
      <c r="L534" s="127"/>
      <c r="M534" s="127"/>
      <c r="N534" s="127"/>
    </row>
    <row r="535" spans="3:14" ht="20.100000000000001" customHeight="1">
      <c r="C535" s="282"/>
      <c r="D535" s="246"/>
      <c r="E535" s="246"/>
      <c r="F535" s="247"/>
      <c r="G535" s="248"/>
      <c r="H535" s="248"/>
      <c r="I535" s="249"/>
      <c r="J535" s="127"/>
      <c r="K535" s="127"/>
      <c r="L535" s="127"/>
      <c r="M535" s="127"/>
      <c r="N535" s="127"/>
    </row>
    <row r="536" spans="3:14" ht="20.100000000000001" customHeight="1">
      <c r="C536" s="282"/>
      <c r="D536" s="246"/>
      <c r="E536" s="246"/>
      <c r="F536" s="247"/>
      <c r="G536" s="248"/>
      <c r="H536" s="248"/>
      <c r="I536" s="249"/>
      <c r="J536" s="127"/>
      <c r="K536" s="127"/>
      <c r="L536" s="127"/>
      <c r="M536" s="127"/>
      <c r="N536" s="127"/>
    </row>
    <row r="537" spans="3:14" ht="20.100000000000001" customHeight="1">
      <c r="C537" s="282"/>
      <c r="D537" s="246"/>
      <c r="E537" s="246"/>
      <c r="F537" s="247"/>
      <c r="G537" s="248"/>
      <c r="H537" s="248"/>
      <c r="I537" s="249"/>
      <c r="J537" s="127"/>
      <c r="K537" s="127"/>
      <c r="L537" s="127"/>
      <c r="M537" s="127"/>
      <c r="N537" s="127"/>
    </row>
    <row r="538" spans="3:14" ht="20.100000000000001" customHeight="1">
      <c r="C538" s="282"/>
      <c r="D538" s="246"/>
      <c r="E538" s="246"/>
      <c r="F538" s="247"/>
      <c r="G538" s="248"/>
      <c r="H538" s="248"/>
      <c r="I538" s="249"/>
      <c r="J538" s="127"/>
      <c r="K538" s="127"/>
      <c r="L538" s="127"/>
      <c r="M538" s="127"/>
      <c r="N538" s="127"/>
    </row>
    <row r="539" spans="3:14" ht="20.100000000000001" customHeight="1">
      <c r="C539" s="282"/>
      <c r="D539" s="246"/>
      <c r="E539" s="246"/>
      <c r="F539" s="247"/>
      <c r="G539" s="248"/>
      <c r="H539" s="248"/>
      <c r="I539" s="249"/>
      <c r="J539" s="127"/>
      <c r="K539" s="127"/>
      <c r="L539" s="127"/>
      <c r="M539" s="127"/>
      <c r="N539" s="127"/>
    </row>
    <row r="540" spans="3:14" ht="20.100000000000001" customHeight="1">
      <c r="C540" s="282"/>
      <c r="D540" s="246"/>
      <c r="E540" s="246"/>
      <c r="F540" s="247"/>
      <c r="G540" s="248"/>
      <c r="H540" s="248"/>
      <c r="I540" s="249"/>
      <c r="J540" s="127"/>
      <c r="K540" s="127"/>
      <c r="L540" s="127"/>
      <c r="M540" s="127"/>
      <c r="N540" s="127"/>
    </row>
    <row r="541" spans="3:14" ht="20.100000000000001" customHeight="1">
      <c r="C541" s="282"/>
      <c r="D541" s="246"/>
      <c r="E541" s="246"/>
      <c r="F541" s="247"/>
      <c r="G541" s="248"/>
      <c r="H541" s="248"/>
      <c r="I541" s="249"/>
      <c r="J541" s="127"/>
      <c r="K541" s="127"/>
      <c r="L541" s="127"/>
      <c r="M541" s="127"/>
      <c r="N541" s="127"/>
    </row>
    <row r="542" spans="3:14" ht="20.100000000000001" customHeight="1">
      <c r="C542" s="282"/>
      <c r="D542" s="246"/>
      <c r="E542" s="246"/>
      <c r="F542" s="247"/>
      <c r="G542" s="248"/>
      <c r="H542" s="248"/>
      <c r="I542" s="249"/>
      <c r="J542" s="127"/>
      <c r="K542" s="127"/>
      <c r="L542" s="127"/>
      <c r="M542" s="127"/>
      <c r="N542" s="127"/>
    </row>
    <row r="543" spans="3:14" ht="20.100000000000001" customHeight="1">
      <c r="C543" s="282"/>
      <c r="D543" s="246"/>
      <c r="E543" s="246"/>
      <c r="F543" s="247"/>
      <c r="G543" s="248"/>
      <c r="H543" s="248"/>
      <c r="I543" s="249"/>
      <c r="J543" s="127"/>
      <c r="K543" s="127"/>
      <c r="L543" s="127"/>
      <c r="M543" s="127"/>
      <c r="N543" s="127"/>
    </row>
    <row r="544" spans="3:14" ht="20.100000000000001" customHeight="1">
      <c r="C544" s="282"/>
      <c r="D544" s="246"/>
      <c r="E544" s="246"/>
      <c r="F544" s="247"/>
      <c r="G544" s="248"/>
      <c r="H544" s="248"/>
      <c r="I544" s="249"/>
      <c r="J544" s="127"/>
      <c r="K544" s="127"/>
      <c r="L544" s="127"/>
      <c r="M544" s="127"/>
      <c r="N544" s="127"/>
    </row>
    <row r="545" spans="3:14" ht="20.100000000000001" customHeight="1">
      <c r="C545" s="282"/>
      <c r="D545" s="246"/>
      <c r="E545" s="246"/>
      <c r="F545" s="247"/>
      <c r="G545" s="248"/>
      <c r="H545" s="248"/>
      <c r="I545" s="249"/>
      <c r="J545" s="127"/>
      <c r="K545" s="127"/>
      <c r="L545" s="127"/>
      <c r="M545" s="127"/>
      <c r="N545" s="127"/>
    </row>
    <row r="546" spans="3:14" ht="20.100000000000001" customHeight="1">
      <c r="C546" s="282"/>
      <c r="D546" s="246"/>
      <c r="E546" s="246"/>
      <c r="F546" s="247"/>
      <c r="G546" s="248"/>
      <c r="H546" s="248"/>
      <c r="I546" s="249"/>
      <c r="J546" s="127"/>
      <c r="K546" s="127"/>
      <c r="L546" s="127"/>
      <c r="M546" s="127"/>
      <c r="N546" s="127"/>
    </row>
    <row r="547" spans="3:14" ht="20.100000000000001" customHeight="1">
      <c r="C547" s="282"/>
      <c r="D547" s="246"/>
      <c r="E547" s="246"/>
      <c r="F547" s="247"/>
      <c r="G547" s="248"/>
      <c r="H547" s="248"/>
      <c r="I547" s="249"/>
      <c r="J547" s="127"/>
      <c r="K547" s="127"/>
      <c r="L547" s="127"/>
      <c r="M547" s="127"/>
      <c r="N547" s="127"/>
    </row>
    <row r="548" spans="3:14" ht="20.100000000000001" customHeight="1">
      <c r="C548" s="282"/>
      <c r="D548" s="246"/>
      <c r="E548" s="246"/>
      <c r="F548" s="247"/>
      <c r="G548" s="248"/>
      <c r="H548" s="248"/>
      <c r="I548" s="249"/>
      <c r="J548" s="127"/>
      <c r="K548" s="127"/>
      <c r="L548" s="127"/>
      <c r="M548" s="127"/>
      <c r="N548" s="127"/>
    </row>
    <row r="549" spans="3:14" ht="20.100000000000001" customHeight="1">
      <c r="C549" s="282"/>
      <c r="D549" s="246"/>
      <c r="E549" s="246"/>
      <c r="F549" s="247"/>
      <c r="G549" s="248"/>
      <c r="H549" s="248"/>
      <c r="I549" s="249"/>
      <c r="J549" s="127"/>
      <c r="K549" s="127"/>
      <c r="L549" s="127"/>
      <c r="M549" s="127"/>
      <c r="N549" s="127"/>
    </row>
    <row r="550" spans="3:14" ht="20.100000000000001" customHeight="1">
      <c r="C550" s="282"/>
      <c r="D550" s="246"/>
      <c r="E550" s="246"/>
      <c r="F550" s="247"/>
      <c r="G550" s="248"/>
      <c r="H550" s="248"/>
      <c r="I550" s="249"/>
      <c r="J550" s="127"/>
      <c r="K550" s="127"/>
      <c r="L550" s="127"/>
      <c r="M550" s="127"/>
      <c r="N550" s="127"/>
    </row>
    <row r="551" spans="3:14" ht="20.100000000000001" customHeight="1">
      <c r="C551" s="282"/>
      <c r="D551" s="246"/>
      <c r="E551" s="246"/>
      <c r="F551" s="247"/>
      <c r="G551" s="248"/>
      <c r="H551" s="248"/>
      <c r="I551" s="249"/>
      <c r="J551" s="127"/>
      <c r="K551" s="127"/>
      <c r="L551" s="127"/>
      <c r="M551" s="127"/>
      <c r="N551" s="127"/>
    </row>
    <row r="552" spans="3:14" ht="20.100000000000001" customHeight="1">
      <c r="C552" s="282"/>
      <c r="D552" s="246"/>
      <c r="E552" s="246"/>
      <c r="F552" s="247"/>
      <c r="G552" s="248"/>
      <c r="H552" s="248"/>
      <c r="I552" s="249"/>
      <c r="J552" s="127"/>
      <c r="K552" s="127"/>
      <c r="L552" s="127"/>
      <c r="M552" s="127"/>
      <c r="N552" s="127"/>
    </row>
    <row r="553" spans="3:14" ht="20.100000000000001" customHeight="1">
      <c r="C553" s="282"/>
      <c r="D553" s="246"/>
      <c r="E553" s="246"/>
      <c r="F553" s="247"/>
      <c r="G553" s="248"/>
      <c r="H553" s="248"/>
      <c r="I553" s="249"/>
      <c r="J553" s="127"/>
      <c r="K553" s="127"/>
      <c r="L553" s="127"/>
      <c r="M553" s="127"/>
      <c r="N553" s="127"/>
    </row>
    <row r="554" spans="3:14" ht="20.100000000000001" customHeight="1">
      <c r="C554" s="282"/>
      <c r="D554" s="246"/>
      <c r="E554" s="246"/>
      <c r="F554" s="247"/>
      <c r="G554" s="248"/>
      <c r="H554" s="248"/>
      <c r="I554" s="249"/>
      <c r="J554" s="127"/>
      <c r="K554" s="127"/>
      <c r="L554" s="127"/>
      <c r="M554" s="127"/>
      <c r="N554" s="127"/>
    </row>
    <row r="555" spans="3:14" ht="20.100000000000001" customHeight="1">
      <c r="C555" s="282"/>
      <c r="D555" s="246"/>
      <c r="E555" s="246"/>
      <c r="F555" s="247"/>
      <c r="G555" s="248"/>
      <c r="H555" s="248"/>
      <c r="I555" s="249"/>
      <c r="J555" s="127"/>
      <c r="K555" s="127"/>
      <c r="L555" s="127"/>
      <c r="M555" s="127"/>
      <c r="N555" s="127"/>
    </row>
    <row r="556" spans="3:14" ht="20.100000000000001" customHeight="1">
      <c r="C556" s="282"/>
      <c r="D556" s="246"/>
      <c r="E556" s="246"/>
      <c r="F556" s="247"/>
      <c r="G556" s="248"/>
      <c r="H556" s="248"/>
      <c r="I556" s="249"/>
      <c r="J556" s="127"/>
      <c r="K556" s="127"/>
      <c r="L556" s="127"/>
      <c r="M556" s="127"/>
      <c r="N556" s="127"/>
    </row>
    <row r="557" spans="3:14" ht="20.100000000000001" customHeight="1">
      <c r="C557" s="282"/>
      <c r="D557" s="246"/>
      <c r="E557" s="246"/>
      <c r="F557" s="247"/>
      <c r="G557" s="248"/>
      <c r="H557" s="248"/>
      <c r="I557" s="249"/>
      <c r="J557" s="127"/>
      <c r="K557" s="127"/>
      <c r="L557" s="127"/>
      <c r="M557" s="127"/>
      <c r="N557" s="127"/>
    </row>
    <row r="558" spans="3:14" ht="20.100000000000001" customHeight="1">
      <c r="C558" s="282"/>
      <c r="D558" s="246"/>
      <c r="E558" s="246"/>
      <c r="F558" s="247"/>
      <c r="G558" s="248"/>
      <c r="H558" s="248"/>
      <c r="I558" s="249"/>
      <c r="J558" s="127"/>
      <c r="K558" s="127"/>
      <c r="L558" s="127"/>
      <c r="M558" s="127"/>
      <c r="N558" s="127"/>
    </row>
    <row r="559" spans="3:14" ht="20.100000000000001" customHeight="1">
      <c r="C559" s="282"/>
      <c r="D559" s="246"/>
      <c r="E559" s="246"/>
      <c r="F559" s="247"/>
      <c r="G559" s="248"/>
      <c r="H559" s="248"/>
      <c r="I559" s="249"/>
      <c r="J559" s="127"/>
      <c r="K559" s="127"/>
      <c r="L559" s="127"/>
      <c r="M559" s="127"/>
      <c r="N559" s="127"/>
    </row>
    <row r="560" spans="3:14" ht="20.100000000000001" customHeight="1">
      <c r="C560" s="282"/>
      <c r="D560" s="246"/>
      <c r="E560" s="246"/>
      <c r="F560" s="247"/>
      <c r="G560" s="248"/>
      <c r="H560" s="248"/>
      <c r="I560" s="249"/>
      <c r="J560" s="127"/>
      <c r="K560" s="127"/>
      <c r="L560" s="127"/>
      <c r="M560" s="127"/>
      <c r="N560" s="127"/>
    </row>
    <row r="561" spans="3:14" ht="20.100000000000001" customHeight="1">
      <c r="C561" s="282"/>
      <c r="D561" s="246"/>
      <c r="E561" s="246"/>
      <c r="F561" s="247"/>
      <c r="G561" s="248"/>
      <c r="H561" s="248"/>
      <c r="I561" s="249"/>
      <c r="J561" s="127"/>
      <c r="K561" s="127"/>
      <c r="L561" s="127"/>
      <c r="M561" s="127"/>
      <c r="N561" s="127"/>
    </row>
    <row r="562" spans="3:14" ht="20.100000000000001" customHeight="1">
      <c r="C562" s="282"/>
      <c r="D562" s="246"/>
      <c r="E562" s="246"/>
      <c r="F562" s="247"/>
      <c r="G562" s="248"/>
      <c r="H562" s="248"/>
      <c r="I562" s="249"/>
      <c r="J562" s="127"/>
      <c r="K562" s="127"/>
      <c r="L562" s="127"/>
      <c r="M562" s="127"/>
      <c r="N562" s="127"/>
    </row>
    <row r="563" spans="3:14" ht="20.100000000000001" customHeight="1">
      <c r="C563" s="282"/>
      <c r="D563" s="246"/>
      <c r="E563" s="246"/>
      <c r="F563" s="247"/>
      <c r="G563" s="248"/>
      <c r="H563" s="248"/>
      <c r="I563" s="249"/>
      <c r="J563" s="127"/>
      <c r="K563" s="127"/>
      <c r="L563" s="127"/>
      <c r="M563" s="127"/>
      <c r="N563" s="127"/>
    </row>
    <row r="564" spans="3:14" ht="20.100000000000001" customHeight="1">
      <c r="C564" s="282"/>
      <c r="D564" s="246"/>
      <c r="E564" s="246"/>
      <c r="F564" s="247"/>
      <c r="G564" s="248"/>
      <c r="H564" s="248"/>
      <c r="I564" s="249"/>
      <c r="J564" s="127"/>
      <c r="K564" s="127"/>
      <c r="L564" s="127"/>
      <c r="M564" s="127"/>
      <c r="N564" s="127"/>
    </row>
    <row r="565" spans="3:14" ht="20.100000000000001" customHeight="1">
      <c r="C565" s="282"/>
      <c r="D565" s="246"/>
      <c r="E565" s="246"/>
      <c r="F565" s="247"/>
      <c r="G565" s="248"/>
      <c r="H565" s="248"/>
      <c r="I565" s="249"/>
      <c r="J565" s="127"/>
      <c r="K565" s="127"/>
      <c r="L565" s="127"/>
      <c r="M565" s="127"/>
      <c r="N565" s="127"/>
    </row>
    <row r="566" spans="3:14" ht="20.100000000000001" customHeight="1">
      <c r="C566" s="282"/>
      <c r="D566" s="246"/>
      <c r="E566" s="246"/>
      <c r="F566" s="247"/>
      <c r="G566" s="248"/>
      <c r="H566" s="248"/>
      <c r="I566" s="249"/>
      <c r="J566" s="127"/>
      <c r="K566" s="127"/>
      <c r="L566" s="127"/>
      <c r="M566" s="127"/>
      <c r="N566" s="127"/>
    </row>
    <row r="567" spans="3:14" ht="20.100000000000001" customHeight="1">
      <c r="C567" s="282"/>
      <c r="D567" s="246"/>
      <c r="E567" s="246"/>
      <c r="F567" s="247"/>
      <c r="G567" s="248"/>
      <c r="H567" s="248"/>
      <c r="I567" s="249"/>
      <c r="J567" s="127"/>
      <c r="K567" s="127"/>
      <c r="L567" s="127"/>
      <c r="M567" s="127"/>
      <c r="N567" s="127"/>
    </row>
    <row r="568" spans="3:14" ht="20.100000000000001" customHeight="1">
      <c r="C568" s="282"/>
      <c r="D568" s="246"/>
      <c r="E568" s="246"/>
      <c r="F568" s="247"/>
      <c r="G568" s="248"/>
      <c r="H568" s="248"/>
      <c r="I568" s="249"/>
      <c r="J568" s="127"/>
      <c r="K568" s="127"/>
      <c r="L568" s="127"/>
      <c r="M568" s="127"/>
      <c r="N568" s="127"/>
    </row>
    <row r="569" spans="3:14" ht="20.100000000000001" customHeight="1">
      <c r="C569" s="282"/>
      <c r="D569" s="246"/>
      <c r="E569" s="246"/>
      <c r="F569" s="247"/>
      <c r="G569" s="248"/>
      <c r="H569" s="248"/>
      <c r="I569" s="249"/>
      <c r="J569" s="127"/>
      <c r="K569" s="127"/>
      <c r="L569" s="127"/>
      <c r="M569" s="127"/>
      <c r="N569" s="127"/>
    </row>
    <row r="570" spans="3:14" ht="20.100000000000001" customHeight="1">
      <c r="C570" s="282"/>
      <c r="D570" s="246"/>
      <c r="E570" s="246"/>
      <c r="F570" s="247"/>
      <c r="G570" s="248"/>
      <c r="H570" s="248"/>
      <c r="I570" s="249"/>
      <c r="J570" s="127"/>
      <c r="K570" s="127"/>
      <c r="L570" s="127"/>
      <c r="M570" s="127"/>
      <c r="N570" s="127"/>
    </row>
    <row r="571" spans="3:14" ht="20.100000000000001" customHeight="1">
      <c r="C571" s="282"/>
      <c r="D571" s="246"/>
      <c r="E571" s="246"/>
      <c r="F571" s="247"/>
      <c r="G571" s="248"/>
      <c r="H571" s="248"/>
      <c r="I571" s="249"/>
      <c r="J571" s="127"/>
      <c r="K571" s="127"/>
      <c r="L571" s="127"/>
      <c r="M571" s="127"/>
      <c r="N571" s="127"/>
    </row>
    <row r="572" spans="3:14" ht="20.100000000000001" customHeight="1">
      <c r="C572" s="282"/>
      <c r="D572" s="246"/>
      <c r="E572" s="246"/>
      <c r="F572" s="247"/>
      <c r="G572" s="248"/>
      <c r="H572" s="248"/>
      <c r="I572" s="249"/>
      <c r="J572" s="127"/>
      <c r="K572" s="127"/>
      <c r="L572" s="127"/>
      <c r="M572" s="127"/>
      <c r="N572" s="127"/>
    </row>
    <row r="573" spans="3:14" ht="20.100000000000001" customHeight="1">
      <c r="C573" s="282"/>
      <c r="D573" s="246"/>
      <c r="E573" s="246"/>
      <c r="F573" s="247"/>
      <c r="G573" s="248"/>
      <c r="H573" s="248"/>
      <c r="I573" s="249"/>
      <c r="J573" s="127"/>
      <c r="K573" s="127"/>
      <c r="L573" s="127"/>
      <c r="M573" s="127"/>
      <c r="N573" s="127"/>
    </row>
    <row r="574" spans="3:14" ht="20.100000000000001" customHeight="1">
      <c r="C574" s="282"/>
      <c r="D574" s="246"/>
      <c r="E574" s="246"/>
      <c r="F574" s="247"/>
      <c r="G574" s="248"/>
      <c r="H574" s="248"/>
      <c r="I574" s="249"/>
      <c r="J574" s="127"/>
      <c r="K574" s="127"/>
      <c r="L574" s="127"/>
      <c r="M574" s="127"/>
      <c r="N574" s="127"/>
    </row>
    <row r="575" spans="3:14" ht="20.100000000000001" customHeight="1">
      <c r="C575" s="282"/>
      <c r="D575" s="246"/>
      <c r="E575" s="246"/>
      <c r="F575" s="247"/>
      <c r="G575" s="248"/>
      <c r="H575" s="248"/>
      <c r="I575" s="249"/>
      <c r="J575" s="127"/>
      <c r="K575" s="127"/>
      <c r="L575" s="127"/>
      <c r="M575" s="127"/>
      <c r="N575" s="127"/>
    </row>
    <row r="576" spans="3:14" ht="20.100000000000001" customHeight="1">
      <c r="C576" s="282"/>
      <c r="D576" s="246"/>
      <c r="E576" s="246"/>
      <c r="F576" s="247"/>
      <c r="G576" s="248"/>
      <c r="H576" s="248"/>
      <c r="I576" s="249"/>
      <c r="J576" s="127"/>
      <c r="K576" s="127"/>
      <c r="L576" s="127"/>
      <c r="M576" s="127"/>
      <c r="N576" s="127"/>
    </row>
    <row r="577" spans="3:14" ht="20.100000000000001" customHeight="1">
      <c r="C577" s="282"/>
      <c r="D577" s="246"/>
      <c r="E577" s="246"/>
      <c r="F577" s="247"/>
      <c r="G577" s="248"/>
      <c r="H577" s="248"/>
      <c r="I577" s="249"/>
      <c r="J577" s="127"/>
      <c r="K577" s="127"/>
      <c r="L577" s="127"/>
      <c r="M577" s="127"/>
      <c r="N577" s="127"/>
    </row>
    <row r="578" spans="3:14" ht="20.100000000000001" customHeight="1">
      <c r="C578" s="282"/>
      <c r="D578" s="246"/>
      <c r="E578" s="246"/>
      <c r="F578" s="247"/>
      <c r="G578" s="248"/>
      <c r="H578" s="248"/>
      <c r="I578" s="249"/>
      <c r="J578" s="127"/>
      <c r="K578" s="127"/>
      <c r="L578" s="127"/>
      <c r="M578" s="127"/>
      <c r="N578" s="127"/>
    </row>
    <row r="579" spans="3:14" ht="20.100000000000001" customHeight="1">
      <c r="C579" s="282"/>
      <c r="D579" s="246"/>
      <c r="E579" s="246"/>
      <c r="F579" s="247"/>
      <c r="G579" s="248"/>
      <c r="H579" s="248"/>
      <c r="I579" s="249"/>
      <c r="J579" s="127"/>
      <c r="K579" s="127"/>
      <c r="L579" s="127"/>
      <c r="M579" s="127"/>
      <c r="N579" s="127"/>
    </row>
    <row r="580" spans="3:14" ht="20.100000000000001" customHeight="1">
      <c r="C580" s="282"/>
      <c r="D580" s="246"/>
      <c r="E580" s="246"/>
      <c r="F580" s="247"/>
      <c r="G580" s="248"/>
      <c r="H580" s="248"/>
      <c r="I580" s="249"/>
      <c r="J580" s="127"/>
      <c r="K580" s="127"/>
      <c r="L580" s="127"/>
      <c r="M580" s="127"/>
      <c r="N580" s="127"/>
    </row>
    <row r="581" spans="3:14" ht="20.100000000000001" customHeight="1">
      <c r="C581" s="282"/>
      <c r="D581" s="246"/>
      <c r="E581" s="246"/>
      <c r="F581" s="247"/>
      <c r="G581" s="248"/>
      <c r="H581" s="248"/>
      <c r="I581" s="249"/>
      <c r="J581" s="127"/>
      <c r="K581" s="127"/>
      <c r="L581" s="127"/>
      <c r="M581" s="127"/>
      <c r="N581" s="127"/>
    </row>
    <row r="582" spans="3:14" ht="20.100000000000001" customHeight="1">
      <c r="C582" s="282"/>
      <c r="D582" s="246"/>
      <c r="E582" s="246"/>
      <c r="F582" s="247"/>
      <c r="G582" s="248"/>
      <c r="H582" s="248"/>
      <c r="I582" s="249"/>
      <c r="J582" s="127"/>
      <c r="K582" s="127"/>
      <c r="L582" s="127"/>
      <c r="M582" s="127"/>
      <c r="N582" s="127"/>
    </row>
    <row r="583" spans="3:14" ht="20.100000000000001" customHeight="1">
      <c r="C583" s="282"/>
      <c r="D583" s="246"/>
      <c r="E583" s="246"/>
      <c r="F583" s="247"/>
      <c r="G583" s="248"/>
      <c r="H583" s="248"/>
      <c r="I583" s="249"/>
      <c r="J583" s="127"/>
      <c r="K583" s="127"/>
      <c r="L583" s="127"/>
      <c r="M583" s="127"/>
      <c r="N583" s="127"/>
    </row>
    <row r="584" spans="3:14" ht="20.100000000000001" customHeight="1">
      <c r="C584" s="282"/>
      <c r="D584" s="246"/>
      <c r="E584" s="246"/>
      <c r="F584" s="247"/>
      <c r="G584" s="248"/>
      <c r="H584" s="248"/>
      <c r="I584" s="249"/>
      <c r="J584" s="127"/>
      <c r="K584" s="127"/>
      <c r="L584" s="127"/>
      <c r="M584" s="127"/>
      <c r="N584" s="127"/>
    </row>
    <row r="585" spans="3:14" ht="20.100000000000001" customHeight="1">
      <c r="C585" s="282"/>
      <c r="D585" s="246"/>
      <c r="E585" s="246"/>
      <c r="F585" s="247"/>
      <c r="G585" s="248"/>
      <c r="H585" s="248"/>
      <c r="I585" s="249"/>
      <c r="J585" s="127"/>
      <c r="K585" s="127"/>
      <c r="L585" s="127"/>
      <c r="M585" s="127"/>
      <c r="N585" s="127"/>
    </row>
    <row r="586" spans="3:14" ht="20.100000000000001" customHeight="1">
      <c r="C586" s="282"/>
      <c r="D586" s="246"/>
      <c r="E586" s="246"/>
      <c r="F586" s="247"/>
      <c r="G586" s="248"/>
      <c r="H586" s="248"/>
      <c r="I586" s="249"/>
      <c r="J586" s="127"/>
      <c r="K586" s="127"/>
      <c r="L586" s="127"/>
      <c r="M586" s="127"/>
      <c r="N586" s="127"/>
    </row>
    <row r="587" spans="3:14" ht="20.100000000000001" customHeight="1">
      <c r="C587" s="282"/>
      <c r="D587" s="246"/>
      <c r="E587" s="246"/>
      <c r="F587" s="247"/>
      <c r="G587" s="248"/>
      <c r="H587" s="248"/>
      <c r="I587" s="249"/>
      <c r="J587" s="127"/>
      <c r="K587" s="127"/>
      <c r="L587" s="127"/>
      <c r="M587" s="127"/>
      <c r="N587" s="127"/>
    </row>
    <row r="588" spans="3:14" ht="20.100000000000001" customHeight="1">
      <c r="C588" s="282"/>
      <c r="D588" s="246"/>
      <c r="E588" s="246"/>
      <c r="F588" s="247"/>
      <c r="G588" s="248"/>
      <c r="H588" s="248"/>
      <c r="I588" s="249"/>
      <c r="J588" s="127"/>
      <c r="K588" s="127"/>
      <c r="L588" s="127"/>
      <c r="M588" s="127"/>
      <c r="N588" s="127"/>
    </row>
    <row r="589" spans="3:14" ht="20.100000000000001" customHeight="1">
      <c r="C589" s="282"/>
      <c r="D589" s="246"/>
      <c r="E589" s="246"/>
      <c r="F589" s="247"/>
      <c r="G589" s="248"/>
      <c r="H589" s="248"/>
      <c r="I589" s="249"/>
      <c r="J589" s="127"/>
      <c r="K589" s="127"/>
      <c r="L589" s="127"/>
      <c r="M589" s="127"/>
      <c r="N589" s="127"/>
    </row>
    <row r="590" spans="3:14" ht="20.100000000000001" customHeight="1">
      <c r="C590" s="282"/>
      <c r="D590" s="246"/>
      <c r="E590" s="246"/>
      <c r="F590" s="247"/>
      <c r="G590" s="248"/>
      <c r="H590" s="248"/>
      <c r="I590" s="249"/>
      <c r="J590" s="127"/>
      <c r="K590" s="127"/>
      <c r="L590" s="127"/>
      <c r="M590" s="127"/>
      <c r="N590" s="127"/>
    </row>
    <row r="591" spans="3:14" ht="20.100000000000001" customHeight="1">
      <c r="C591" s="282"/>
      <c r="D591" s="246"/>
      <c r="E591" s="246"/>
      <c r="F591" s="247"/>
      <c r="G591" s="248"/>
      <c r="H591" s="248"/>
      <c r="I591" s="249"/>
      <c r="J591" s="127"/>
      <c r="K591" s="127"/>
      <c r="L591" s="127"/>
      <c r="M591" s="127"/>
      <c r="N591" s="127"/>
    </row>
    <row r="592" spans="3:14" ht="20.100000000000001" customHeight="1">
      <c r="C592" s="282"/>
      <c r="D592" s="246"/>
      <c r="E592" s="246"/>
      <c r="F592" s="247"/>
      <c r="G592" s="248"/>
      <c r="H592" s="248"/>
      <c r="I592" s="249"/>
      <c r="J592" s="127"/>
      <c r="K592" s="127"/>
      <c r="L592" s="127"/>
      <c r="M592" s="127"/>
      <c r="N592" s="127"/>
    </row>
    <row r="593" spans="3:14" ht="20.100000000000001" customHeight="1">
      <c r="C593" s="282"/>
      <c r="D593" s="246"/>
      <c r="E593" s="246"/>
      <c r="F593" s="247"/>
      <c r="G593" s="248"/>
      <c r="H593" s="248"/>
      <c r="I593" s="249"/>
      <c r="J593" s="127"/>
      <c r="K593" s="127"/>
      <c r="L593" s="127"/>
      <c r="M593" s="127"/>
      <c r="N593" s="127"/>
    </row>
    <row r="594" spans="3:14" ht="20.100000000000001" customHeight="1">
      <c r="C594" s="282"/>
      <c r="D594" s="246"/>
      <c r="E594" s="246"/>
      <c r="F594" s="247"/>
      <c r="G594" s="248"/>
      <c r="H594" s="248"/>
      <c r="I594" s="249"/>
      <c r="J594" s="127"/>
      <c r="K594" s="127"/>
      <c r="L594" s="127"/>
      <c r="M594" s="127"/>
      <c r="N594" s="127"/>
    </row>
    <row r="595" spans="3:14" ht="20.100000000000001" customHeight="1">
      <c r="C595" s="282"/>
      <c r="D595" s="246"/>
      <c r="E595" s="246"/>
      <c r="F595" s="247"/>
      <c r="G595" s="248"/>
      <c r="H595" s="248"/>
      <c r="I595" s="249"/>
      <c r="J595" s="127"/>
      <c r="K595" s="127"/>
      <c r="L595" s="127"/>
      <c r="M595" s="127"/>
      <c r="N595" s="127"/>
    </row>
    <row r="596" spans="3:14" ht="20.100000000000001" customHeight="1">
      <c r="C596" s="282"/>
      <c r="D596" s="246"/>
      <c r="E596" s="246"/>
      <c r="F596" s="247"/>
      <c r="G596" s="248"/>
      <c r="H596" s="248"/>
      <c r="I596" s="249"/>
      <c r="J596" s="127"/>
      <c r="K596" s="127"/>
      <c r="L596" s="127"/>
      <c r="M596" s="127"/>
      <c r="N596" s="127"/>
    </row>
    <row r="597" spans="3:14" ht="20.100000000000001" customHeight="1">
      <c r="C597" s="282"/>
      <c r="D597" s="246"/>
      <c r="E597" s="246"/>
      <c r="F597" s="247"/>
      <c r="G597" s="248"/>
      <c r="H597" s="248"/>
      <c r="I597" s="249"/>
      <c r="J597" s="127"/>
      <c r="K597" s="127"/>
      <c r="L597" s="127"/>
      <c r="M597" s="127"/>
      <c r="N597" s="127"/>
    </row>
    <row r="598" spans="3:14" ht="20.100000000000001" customHeight="1">
      <c r="C598" s="282"/>
      <c r="D598" s="246"/>
      <c r="E598" s="246"/>
      <c r="F598" s="247"/>
      <c r="G598" s="248"/>
      <c r="H598" s="248"/>
      <c r="I598" s="249"/>
      <c r="J598" s="127"/>
      <c r="K598" s="127"/>
      <c r="L598" s="127"/>
      <c r="M598" s="127"/>
      <c r="N598" s="127"/>
    </row>
    <row r="599" spans="3:14" ht="20.100000000000001" customHeight="1">
      <c r="C599" s="282"/>
      <c r="D599" s="246"/>
      <c r="E599" s="246"/>
      <c r="F599" s="247"/>
      <c r="G599" s="248"/>
      <c r="H599" s="248"/>
      <c r="I599" s="249"/>
      <c r="J599" s="127"/>
      <c r="K599" s="127"/>
      <c r="L599" s="127"/>
      <c r="M599" s="127"/>
      <c r="N599" s="127"/>
    </row>
    <row r="600" spans="3:14" ht="20.100000000000001" customHeight="1">
      <c r="C600" s="282"/>
      <c r="D600" s="246"/>
      <c r="E600" s="246"/>
      <c r="F600" s="247"/>
      <c r="G600" s="248"/>
      <c r="H600" s="248"/>
      <c r="I600" s="249"/>
      <c r="J600" s="127"/>
      <c r="K600" s="127"/>
      <c r="L600" s="127"/>
      <c r="M600" s="127"/>
      <c r="N600" s="127"/>
    </row>
    <row r="601" spans="3:14" ht="20.100000000000001" customHeight="1">
      <c r="C601" s="282"/>
      <c r="D601" s="246"/>
      <c r="E601" s="246"/>
      <c r="F601" s="247"/>
      <c r="G601" s="248"/>
      <c r="H601" s="248"/>
      <c r="I601" s="249"/>
      <c r="J601" s="127"/>
      <c r="K601" s="127"/>
      <c r="L601" s="127"/>
      <c r="M601" s="127"/>
      <c r="N601" s="127"/>
    </row>
    <row r="602" spans="3:14" ht="20.100000000000001" customHeight="1">
      <c r="C602" s="282"/>
      <c r="D602" s="246"/>
      <c r="E602" s="246"/>
      <c r="F602" s="247"/>
      <c r="G602" s="248"/>
      <c r="H602" s="248"/>
      <c r="I602" s="249"/>
      <c r="J602" s="127"/>
      <c r="K602" s="127"/>
      <c r="L602" s="127"/>
      <c r="M602" s="127"/>
      <c r="N602" s="127"/>
    </row>
    <row r="603" spans="3:14" ht="20.100000000000001" customHeight="1">
      <c r="C603" s="282"/>
      <c r="D603" s="246"/>
      <c r="E603" s="246"/>
      <c r="F603" s="247"/>
      <c r="G603" s="248"/>
      <c r="H603" s="248"/>
      <c r="I603" s="249"/>
      <c r="J603" s="127"/>
      <c r="K603" s="127"/>
      <c r="L603" s="127"/>
      <c r="M603" s="127"/>
      <c r="N603" s="127"/>
    </row>
    <row r="604" spans="3:14" ht="20.100000000000001" customHeight="1">
      <c r="C604" s="282"/>
      <c r="D604" s="246"/>
      <c r="E604" s="246"/>
      <c r="F604" s="247"/>
      <c r="G604" s="248"/>
      <c r="H604" s="248"/>
      <c r="I604" s="249"/>
      <c r="J604" s="127"/>
      <c r="K604" s="127"/>
      <c r="L604" s="127"/>
      <c r="M604" s="127"/>
      <c r="N604" s="127"/>
    </row>
    <row r="605" spans="3:14" ht="20.100000000000001" customHeight="1">
      <c r="C605" s="282"/>
      <c r="D605" s="246"/>
      <c r="E605" s="246"/>
      <c r="F605" s="247"/>
      <c r="G605" s="248"/>
      <c r="H605" s="248"/>
      <c r="I605" s="249"/>
      <c r="J605" s="127"/>
      <c r="K605" s="127"/>
      <c r="L605" s="127"/>
      <c r="M605" s="127"/>
      <c r="N605" s="127"/>
    </row>
    <row r="606" spans="3:14" ht="20.100000000000001" customHeight="1">
      <c r="C606" s="282"/>
      <c r="D606" s="246"/>
      <c r="E606" s="246"/>
      <c r="F606" s="247"/>
      <c r="G606" s="248"/>
      <c r="H606" s="248"/>
      <c r="I606" s="249"/>
      <c r="J606" s="127"/>
      <c r="K606" s="127"/>
      <c r="L606" s="127"/>
      <c r="M606" s="127"/>
      <c r="N606" s="127"/>
    </row>
    <row r="607" spans="3:14" ht="20.100000000000001" customHeight="1">
      <c r="C607" s="282"/>
      <c r="D607" s="246"/>
      <c r="E607" s="246"/>
      <c r="F607" s="247"/>
      <c r="G607" s="248"/>
      <c r="H607" s="248"/>
      <c r="I607" s="249"/>
      <c r="J607" s="127"/>
      <c r="K607" s="127"/>
      <c r="L607" s="127"/>
      <c r="M607" s="127"/>
      <c r="N607" s="127"/>
    </row>
    <row r="608" spans="3:14" ht="20.100000000000001" customHeight="1">
      <c r="C608" s="282"/>
      <c r="D608" s="246"/>
      <c r="E608" s="246"/>
      <c r="F608" s="247"/>
      <c r="G608" s="248"/>
      <c r="H608" s="248"/>
      <c r="I608" s="249"/>
      <c r="J608" s="127"/>
      <c r="K608" s="127"/>
      <c r="L608" s="127"/>
      <c r="M608" s="127"/>
      <c r="N608" s="127"/>
    </row>
    <row r="609" spans="3:14" ht="20.100000000000001" customHeight="1">
      <c r="C609" s="282"/>
      <c r="D609" s="246"/>
      <c r="E609" s="246"/>
      <c r="F609" s="247"/>
      <c r="G609" s="248"/>
      <c r="H609" s="248"/>
      <c r="I609" s="249"/>
      <c r="J609" s="127"/>
      <c r="K609" s="127"/>
      <c r="L609" s="127"/>
      <c r="M609" s="127"/>
      <c r="N609" s="127"/>
    </row>
    <row r="610" spans="3:14" ht="20.100000000000001" customHeight="1">
      <c r="C610" s="282"/>
      <c r="D610" s="246"/>
      <c r="E610" s="246"/>
      <c r="F610" s="247"/>
      <c r="G610" s="248"/>
      <c r="H610" s="248"/>
      <c r="I610" s="249"/>
      <c r="J610" s="127"/>
      <c r="K610" s="127"/>
      <c r="L610" s="127"/>
      <c r="M610" s="127"/>
      <c r="N610" s="127"/>
    </row>
    <row r="611" spans="3:14" ht="20.100000000000001" customHeight="1">
      <c r="C611" s="282"/>
      <c r="D611" s="246"/>
      <c r="E611" s="246"/>
      <c r="F611" s="247"/>
      <c r="G611" s="248"/>
      <c r="H611" s="248"/>
      <c r="I611" s="249"/>
      <c r="J611" s="127"/>
      <c r="K611" s="127"/>
      <c r="L611" s="127"/>
      <c r="M611" s="127"/>
      <c r="N611" s="127"/>
    </row>
    <row r="612" spans="3:14" ht="20.100000000000001" customHeight="1">
      <c r="C612" s="282"/>
      <c r="D612" s="246"/>
      <c r="E612" s="246"/>
      <c r="F612" s="247"/>
      <c r="G612" s="248"/>
      <c r="H612" s="248"/>
      <c r="I612" s="249"/>
      <c r="J612" s="127"/>
      <c r="K612" s="127"/>
      <c r="L612" s="127"/>
      <c r="M612" s="127"/>
      <c r="N612" s="127"/>
    </row>
    <row r="613" spans="3:14" ht="20.100000000000001" customHeight="1">
      <c r="C613" s="282"/>
      <c r="D613" s="246"/>
      <c r="E613" s="246"/>
      <c r="F613" s="247"/>
      <c r="G613" s="248"/>
      <c r="H613" s="248"/>
      <c r="I613" s="249"/>
      <c r="J613" s="127"/>
      <c r="K613" s="127"/>
      <c r="L613" s="127"/>
      <c r="M613" s="127"/>
      <c r="N613" s="127"/>
    </row>
    <row r="614" spans="3:14" ht="20.100000000000001" customHeight="1">
      <c r="C614" s="282"/>
      <c r="D614" s="246"/>
      <c r="E614" s="246"/>
      <c r="F614" s="247"/>
      <c r="G614" s="248"/>
      <c r="H614" s="248"/>
      <c r="I614" s="249"/>
      <c r="J614" s="127"/>
      <c r="K614" s="127"/>
      <c r="L614" s="127"/>
      <c r="M614" s="127"/>
      <c r="N614" s="127"/>
    </row>
    <row r="615" spans="3:14" ht="20.100000000000001" customHeight="1">
      <c r="C615" s="282"/>
      <c r="D615" s="246"/>
      <c r="E615" s="246"/>
      <c r="F615" s="247"/>
      <c r="G615" s="248"/>
      <c r="H615" s="248"/>
      <c r="I615" s="249"/>
      <c r="J615" s="127"/>
      <c r="K615" s="127"/>
      <c r="L615" s="127"/>
      <c r="M615" s="127"/>
      <c r="N615" s="127"/>
    </row>
    <row r="616" spans="3:14" ht="20.100000000000001" customHeight="1">
      <c r="C616" s="282"/>
      <c r="D616" s="246"/>
      <c r="E616" s="246"/>
      <c r="F616" s="247"/>
      <c r="G616" s="248"/>
      <c r="H616" s="248"/>
      <c r="I616" s="249"/>
      <c r="J616" s="127"/>
      <c r="K616" s="127"/>
      <c r="L616" s="127"/>
      <c r="M616" s="127"/>
      <c r="N616" s="127"/>
    </row>
    <row r="617" spans="3:14" ht="20.100000000000001" customHeight="1">
      <c r="C617" s="282"/>
      <c r="D617" s="246"/>
      <c r="E617" s="246"/>
      <c r="F617" s="247"/>
      <c r="G617" s="248"/>
      <c r="H617" s="248"/>
      <c r="I617" s="249"/>
      <c r="J617" s="127"/>
      <c r="K617" s="127"/>
      <c r="L617" s="127"/>
      <c r="M617" s="127"/>
      <c r="N617" s="127"/>
    </row>
    <row r="618" spans="3:14" ht="20.100000000000001" customHeight="1">
      <c r="C618" s="282"/>
      <c r="D618" s="246"/>
      <c r="E618" s="246"/>
      <c r="F618" s="247"/>
      <c r="G618" s="248"/>
      <c r="H618" s="248"/>
      <c r="I618" s="249"/>
      <c r="J618" s="127"/>
      <c r="K618" s="127"/>
      <c r="L618" s="127"/>
      <c r="M618" s="127"/>
      <c r="N618" s="127"/>
    </row>
    <row r="619" spans="3:14" ht="20.100000000000001" customHeight="1">
      <c r="C619" s="282"/>
      <c r="D619" s="246"/>
      <c r="E619" s="246"/>
      <c r="F619" s="247"/>
      <c r="G619" s="248"/>
      <c r="H619" s="248"/>
      <c r="I619" s="249"/>
      <c r="J619" s="127"/>
      <c r="K619" s="127"/>
      <c r="L619" s="127"/>
      <c r="M619" s="127"/>
      <c r="N619" s="127"/>
    </row>
    <row r="620" spans="3:14" ht="20.100000000000001" customHeight="1">
      <c r="C620" s="282"/>
      <c r="D620" s="246"/>
      <c r="E620" s="246"/>
      <c r="F620" s="247"/>
      <c r="G620" s="248"/>
      <c r="H620" s="248"/>
      <c r="I620" s="249"/>
      <c r="J620" s="127"/>
      <c r="K620" s="127"/>
      <c r="L620" s="127"/>
      <c r="M620" s="127"/>
      <c r="N620" s="127"/>
    </row>
    <row r="621" spans="3:14" ht="20.100000000000001" customHeight="1">
      <c r="C621" s="282"/>
      <c r="D621" s="246"/>
      <c r="E621" s="246"/>
      <c r="F621" s="247"/>
      <c r="G621" s="248"/>
      <c r="H621" s="248"/>
      <c r="I621" s="249"/>
      <c r="J621" s="127"/>
      <c r="K621" s="127"/>
      <c r="L621" s="127"/>
      <c r="M621" s="127"/>
      <c r="N621" s="127"/>
    </row>
    <row r="622" spans="3:14" ht="20.100000000000001" customHeight="1">
      <c r="C622" s="282"/>
      <c r="D622" s="246"/>
      <c r="E622" s="246"/>
      <c r="F622" s="247"/>
      <c r="G622" s="248"/>
      <c r="H622" s="248"/>
      <c r="I622" s="249"/>
      <c r="J622" s="127"/>
      <c r="K622" s="127"/>
      <c r="L622" s="127"/>
      <c r="M622" s="127"/>
      <c r="N622" s="127"/>
    </row>
    <row r="623" spans="3:14" ht="20.100000000000001" customHeight="1">
      <c r="C623" s="282"/>
      <c r="D623" s="246"/>
      <c r="E623" s="246"/>
      <c r="F623" s="247"/>
      <c r="G623" s="248"/>
      <c r="H623" s="248"/>
      <c r="I623" s="249"/>
      <c r="J623" s="127"/>
      <c r="K623" s="127"/>
      <c r="L623" s="127"/>
      <c r="M623" s="127"/>
      <c r="N623" s="127"/>
    </row>
    <row r="624" spans="3:14" ht="20.100000000000001" customHeight="1">
      <c r="C624" s="282"/>
      <c r="D624" s="246"/>
      <c r="E624" s="246"/>
      <c r="F624" s="247"/>
      <c r="G624" s="248"/>
      <c r="H624" s="248"/>
      <c r="I624" s="249"/>
      <c r="J624" s="127"/>
      <c r="K624" s="127"/>
      <c r="L624" s="127"/>
      <c r="M624" s="127"/>
      <c r="N624" s="127"/>
    </row>
    <row r="625" spans="3:14" ht="20.100000000000001" customHeight="1">
      <c r="C625" s="282"/>
      <c r="D625" s="246"/>
      <c r="E625" s="246"/>
      <c r="F625" s="247"/>
      <c r="G625" s="248"/>
      <c r="H625" s="248"/>
      <c r="I625" s="249"/>
      <c r="J625" s="127"/>
      <c r="K625" s="127"/>
      <c r="L625" s="127"/>
      <c r="M625" s="127"/>
      <c r="N625" s="127"/>
    </row>
    <row r="626" spans="3:14" ht="20.100000000000001" customHeight="1">
      <c r="C626" s="282"/>
      <c r="D626" s="246"/>
      <c r="E626" s="246"/>
      <c r="F626" s="247"/>
      <c r="G626" s="248"/>
      <c r="H626" s="248"/>
      <c r="I626" s="249"/>
      <c r="J626" s="127"/>
      <c r="K626" s="127"/>
      <c r="L626" s="127"/>
      <c r="M626" s="127"/>
      <c r="N626" s="127"/>
    </row>
    <row r="627" spans="3:14" ht="20.100000000000001" customHeight="1">
      <c r="C627" s="282"/>
      <c r="D627" s="246"/>
      <c r="E627" s="246"/>
      <c r="F627" s="247"/>
      <c r="G627" s="248"/>
      <c r="H627" s="248"/>
      <c r="I627" s="249"/>
      <c r="J627" s="127"/>
      <c r="K627" s="127"/>
      <c r="L627" s="127"/>
      <c r="M627" s="127"/>
      <c r="N627" s="127"/>
    </row>
    <row r="628" spans="3:14" ht="20.100000000000001" customHeight="1">
      <c r="C628" s="282"/>
      <c r="D628" s="246"/>
      <c r="E628" s="246"/>
      <c r="F628" s="247"/>
      <c r="G628" s="248"/>
      <c r="H628" s="248"/>
      <c r="I628" s="249"/>
      <c r="J628" s="127"/>
      <c r="K628" s="127"/>
      <c r="L628" s="127"/>
      <c r="M628" s="127"/>
      <c r="N628" s="127"/>
    </row>
    <row r="629" spans="3:14" ht="20.100000000000001" customHeight="1">
      <c r="C629" s="282"/>
      <c r="D629" s="246"/>
      <c r="E629" s="246"/>
      <c r="F629" s="247"/>
      <c r="G629" s="248"/>
      <c r="H629" s="248"/>
      <c r="I629" s="249"/>
      <c r="J629" s="127"/>
      <c r="K629" s="127"/>
      <c r="L629" s="127"/>
      <c r="M629" s="127"/>
      <c r="N629" s="127"/>
    </row>
    <row r="630" spans="3:14" ht="20.100000000000001" customHeight="1">
      <c r="C630" s="282"/>
      <c r="D630" s="246"/>
      <c r="E630" s="246"/>
      <c r="F630" s="247"/>
      <c r="G630" s="248"/>
      <c r="H630" s="248"/>
      <c r="I630" s="249"/>
      <c r="J630" s="127"/>
      <c r="K630" s="127"/>
      <c r="L630" s="127"/>
      <c r="M630" s="127"/>
      <c r="N630" s="127"/>
    </row>
    <row r="631" spans="3:14" ht="20.100000000000001" customHeight="1">
      <c r="C631" s="282"/>
      <c r="D631" s="246"/>
      <c r="E631" s="246"/>
      <c r="F631" s="247"/>
      <c r="G631" s="248"/>
      <c r="H631" s="248"/>
      <c r="I631" s="249"/>
      <c r="J631" s="127"/>
      <c r="K631" s="127"/>
      <c r="L631" s="127"/>
      <c r="M631" s="127"/>
      <c r="N631" s="127"/>
    </row>
    <row r="632" spans="3:14" ht="20.100000000000001" customHeight="1">
      <c r="C632" s="282"/>
      <c r="D632" s="246"/>
      <c r="E632" s="246"/>
      <c r="F632" s="247"/>
      <c r="G632" s="248"/>
      <c r="H632" s="248"/>
      <c r="I632" s="249"/>
      <c r="J632" s="127"/>
      <c r="K632" s="127"/>
      <c r="L632" s="127"/>
      <c r="M632" s="127"/>
      <c r="N632" s="127"/>
    </row>
    <row r="633" spans="3:14" ht="20.100000000000001" customHeight="1">
      <c r="C633" s="282"/>
      <c r="D633" s="246"/>
      <c r="E633" s="246"/>
      <c r="F633" s="247"/>
      <c r="G633" s="248"/>
      <c r="H633" s="248"/>
      <c r="I633" s="249"/>
      <c r="J633" s="127"/>
      <c r="K633" s="127"/>
      <c r="L633" s="127"/>
      <c r="M633" s="127"/>
      <c r="N633" s="127"/>
    </row>
    <row r="634" spans="3:14" ht="20.100000000000001" customHeight="1">
      <c r="C634" s="282"/>
      <c r="D634" s="246"/>
      <c r="E634" s="246"/>
      <c r="F634" s="247"/>
      <c r="G634" s="248"/>
      <c r="H634" s="248"/>
      <c r="I634" s="249"/>
      <c r="J634" s="127"/>
      <c r="K634" s="127"/>
      <c r="L634" s="127"/>
      <c r="M634" s="127"/>
      <c r="N634" s="127"/>
    </row>
    <row r="635" spans="3:14" ht="20.100000000000001" customHeight="1">
      <c r="C635" s="282"/>
      <c r="D635" s="246"/>
      <c r="E635" s="246"/>
      <c r="F635" s="247"/>
      <c r="G635" s="248"/>
      <c r="H635" s="248"/>
      <c r="I635" s="249"/>
      <c r="J635" s="127"/>
      <c r="K635" s="127"/>
      <c r="L635" s="127"/>
      <c r="M635" s="127"/>
      <c r="N635" s="127"/>
    </row>
    <row r="636" spans="3:14" ht="20.100000000000001" customHeight="1">
      <c r="C636" s="282"/>
      <c r="D636" s="246"/>
      <c r="E636" s="246"/>
      <c r="F636" s="247"/>
      <c r="G636" s="248"/>
      <c r="H636" s="248"/>
      <c r="I636" s="249"/>
      <c r="J636" s="127"/>
      <c r="K636" s="127"/>
      <c r="L636" s="127"/>
      <c r="M636" s="127"/>
      <c r="N636" s="127"/>
    </row>
    <row r="637" spans="3:14" ht="20.100000000000001" customHeight="1">
      <c r="C637" s="282"/>
      <c r="D637" s="246"/>
      <c r="E637" s="246"/>
      <c r="F637" s="247"/>
      <c r="G637" s="248"/>
      <c r="H637" s="248"/>
      <c r="I637" s="249"/>
      <c r="J637" s="127"/>
      <c r="K637" s="127"/>
      <c r="L637" s="127"/>
      <c r="M637" s="127"/>
      <c r="N637" s="127"/>
    </row>
    <row r="638" spans="3:14" ht="20.100000000000001" customHeight="1">
      <c r="C638" s="282"/>
      <c r="D638" s="246"/>
      <c r="E638" s="246"/>
      <c r="F638" s="247"/>
      <c r="G638" s="248"/>
      <c r="H638" s="248"/>
      <c r="I638" s="249"/>
      <c r="J638" s="127"/>
      <c r="K638" s="127"/>
      <c r="L638" s="127"/>
      <c r="M638" s="127"/>
      <c r="N638" s="127"/>
    </row>
    <row r="639" spans="3:14" ht="20.100000000000001" customHeight="1">
      <c r="C639" s="282"/>
      <c r="D639" s="246"/>
      <c r="E639" s="246"/>
      <c r="F639" s="247"/>
      <c r="G639" s="248"/>
      <c r="H639" s="248"/>
      <c r="I639" s="249"/>
      <c r="J639" s="127"/>
      <c r="K639" s="127"/>
      <c r="L639" s="127"/>
      <c r="M639" s="127"/>
      <c r="N639" s="127"/>
    </row>
    <row r="640" spans="3:14" ht="20.100000000000001" customHeight="1">
      <c r="C640" s="282"/>
      <c r="D640" s="246"/>
      <c r="E640" s="246"/>
      <c r="F640" s="247"/>
      <c r="G640" s="248"/>
      <c r="H640" s="248"/>
      <c r="I640" s="249"/>
      <c r="J640" s="127"/>
      <c r="K640" s="127"/>
      <c r="L640" s="127"/>
      <c r="M640" s="127"/>
      <c r="N640" s="127"/>
    </row>
    <row r="641" spans="3:14" ht="20.100000000000001" customHeight="1">
      <c r="C641" s="282"/>
      <c r="D641" s="246"/>
      <c r="E641" s="246"/>
      <c r="F641" s="247"/>
      <c r="G641" s="248"/>
      <c r="H641" s="248"/>
      <c r="I641" s="249"/>
      <c r="J641" s="127"/>
      <c r="K641" s="127"/>
      <c r="L641" s="127"/>
      <c r="M641" s="127"/>
      <c r="N641" s="127"/>
    </row>
    <row r="642" spans="3:14" ht="20.100000000000001" customHeight="1">
      <c r="C642" s="282"/>
      <c r="D642" s="246"/>
      <c r="E642" s="246"/>
      <c r="F642" s="247"/>
      <c r="G642" s="248"/>
      <c r="H642" s="248"/>
      <c r="I642" s="249"/>
      <c r="J642" s="127"/>
      <c r="K642" s="127"/>
      <c r="L642" s="127"/>
      <c r="M642" s="127"/>
      <c r="N642" s="127"/>
    </row>
    <row r="643" spans="3:14" ht="20.100000000000001" customHeight="1">
      <c r="C643" s="282"/>
      <c r="D643" s="246"/>
      <c r="E643" s="246"/>
      <c r="F643" s="247"/>
      <c r="G643" s="248"/>
      <c r="H643" s="248"/>
      <c r="I643" s="249"/>
      <c r="J643" s="127"/>
      <c r="K643" s="127"/>
      <c r="L643" s="127"/>
      <c r="M643" s="127"/>
      <c r="N643" s="127"/>
    </row>
    <row r="644" spans="3:14" ht="20.100000000000001" customHeight="1">
      <c r="C644" s="282"/>
      <c r="D644" s="246"/>
      <c r="E644" s="246"/>
      <c r="F644" s="247"/>
      <c r="G644" s="248"/>
      <c r="H644" s="248"/>
      <c r="I644" s="249"/>
      <c r="J644" s="127"/>
      <c r="K644" s="127"/>
      <c r="L644" s="127"/>
      <c r="M644" s="127"/>
      <c r="N644" s="127"/>
    </row>
    <row r="645" spans="3:14" ht="20.100000000000001" customHeight="1">
      <c r="C645" s="282"/>
      <c r="D645" s="246"/>
      <c r="E645" s="246"/>
      <c r="F645" s="247"/>
      <c r="G645" s="248"/>
      <c r="H645" s="248"/>
      <c r="I645" s="249"/>
      <c r="J645" s="127"/>
      <c r="K645" s="127"/>
      <c r="L645" s="127"/>
      <c r="M645" s="127"/>
      <c r="N645" s="127"/>
    </row>
    <row r="646" spans="3:14" ht="20.100000000000001" customHeight="1">
      <c r="C646" s="282"/>
      <c r="D646" s="246"/>
      <c r="E646" s="246"/>
      <c r="F646" s="247"/>
      <c r="G646" s="248"/>
      <c r="H646" s="248"/>
      <c r="I646" s="249"/>
      <c r="J646" s="127"/>
      <c r="K646" s="127"/>
      <c r="L646" s="127"/>
      <c r="M646" s="127"/>
      <c r="N646" s="127"/>
    </row>
    <row r="647" spans="3:14" ht="20.100000000000001" customHeight="1">
      <c r="C647" s="282"/>
      <c r="D647" s="246"/>
      <c r="E647" s="246"/>
      <c r="F647" s="247"/>
      <c r="G647" s="248"/>
      <c r="H647" s="248"/>
      <c r="I647" s="249"/>
      <c r="J647" s="127"/>
      <c r="K647" s="127"/>
      <c r="L647" s="127"/>
      <c r="M647" s="127"/>
      <c r="N647" s="127"/>
    </row>
    <row r="648" spans="3:14" ht="20.100000000000001" customHeight="1">
      <c r="C648" s="282"/>
      <c r="D648" s="246"/>
      <c r="E648" s="246"/>
      <c r="F648" s="247"/>
      <c r="G648" s="248"/>
      <c r="H648" s="248"/>
      <c r="I648" s="249"/>
      <c r="J648" s="127"/>
      <c r="K648" s="127"/>
      <c r="L648" s="127"/>
      <c r="M648" s="127"/>
      <c r="N648" s="127"/>
    </row>
    <row r="649" spans="3:14" ht="20.100000000000001" customHeight="1">
      <c r="C649" s="282"/>
      <c r="D649" s="246"/>
      <c r="E649" s="246"/>
      <c r="F649" s="247"/>
      <c r="G649" s="248"/>
      <c r="H649" s="248"/>
      <c r="I649" s="249"/>
      <c r="J649" s="127"/>
      <c r="K649" s="127"/>
      <c r="L649" s="127"/>
      <c r="M649" s="127"/>
      <c r="N649" s="127"/>
    </row>
    <row r="650" spans="3:14" ht="20.100000000000001" customHeight="1">
      <c r="C650" s="282"/>
      <c r="D650" s="246"/>
      <c r="E650" s="246"/>
      <c r="F650" s="247"/>
      <c r="G650" s="248"/>
      <c r="H650" s="248"/>
      <c r="I650" s="249"/>
      <c r="J650" s="127"/>
      <c r="K650" s="127"/>
      <c r="L650" s="127"/>
      <c r="M650" s="127"/>
      <c r="N650" s="127"/>
    </row>
    <row r="651" spans="3:14" ht="20.100000000000001" customHeight="1">
      <c r="C651" s="282"/>
      <c r="D651" s="246"/>
      <c r="E651" s="246"/>
      <c r="F651" s="247"/>
      <c r="G651" s="248"/>
      <c r="H651" s="248"/>
      <c r="I651" s="249"/>
      <c r="J651" s="127"/>
      <c r="K651" s="127"/>
      <c r="L651" s="127"/>
      <c r="M651" s="127"/>
      <c r="N651" s="127"/>
    </row>
    <row r="652" spans="3:14" ht="20.100000000000001" customHeight="1">
      <c r="C652" s="282"/>
      <c r="D652" s="246"/>
      <c r="E652" s="246"/>
      <c r="F652" s="247"/>
      <c r="G652" s="248"/>
      <c r="H652" s="248"/>
      <c r="I652" s="249"/>
      <c r="J652" s="127"/>
      <c r="K652" s="127"/>
      <c r="L652" s="127"/>
      <c r="M652" s="127"/>
      <c r="N652" s="127"/>
    </row>
    <row r="653" spans="3:14" ht="20.100000000000001" customHeight="1">
      <c r="C653" s="282"/>
      <c r="D653" s="246"/>
      <c r="E653" s="246"/>
      <c r="F653" s="247"/>
      <c r="G653" s="248"/>
      <c r="H653" s="248"/>
      <c r="I653" s="249"/>
      <c r="J653" s="127"/>
      <c r="K653" s="127"/>
      <c r="L653" s="127"/>
      <c r="M653" s="127"/>
      <c r="N653" s="127"/>
    </row>
    <row r="654" spans="3:14" ht="20.100000000000001" customHeight="1">
      <c r="C654" s="282"/>
      <c r="D654" s="246"/>
      <c r="E654" s="246"/>
      <c r="F654" s="247"/>
      <c r="G654" s="248"/>
      <c r="H654" s="248"/>
      <c r="I654" s="249"/>
      <c r="J654" s="127"/>
      <c r="K654" s="127"/>
      <c r="L654" s="127"/>
      <c r="M654" s="127"/>
      <c r="N654" s="127"/>
    </row>
    <row r="655" spans="3:14" ht="20.100000000000001" customHeight="1">
      <c r="C655" s="282"/>
      <c r="D655" s="246"/>
      <c r="E655" s="246"/>
      <c r="F655" s="247"/>
      <c r="G655" s="248"/>
      <c r="H655" s="248"/>
      <c r="I655" s="249"/>
      <c r="J655" s="127"/>
      <c r="K655" s="127"/>
      <c r="L655" s="127"/>
      <c r="M655" s="127"/>
      <c r="N655" s="127"/>
    </row>
    <row r="656" spans="3:14" ht="20.100000000000001" customHeight="1">
      <c r="C656" s="282"/>
      <c r="D656" s="246"/>
      <c r="E656" s="246"/>
      <c r="F656" s="247"/>
      <c r="G656" s="248"/>
      <c r="H656" s="248"/>
      <c r="I656" s="249"/>
      <c r="J656" s="127"/>
      <c r="K656" s="127"/>
      <c r="L656" s="127"/>
      <c r="M656" s="127"/>
      <c r="N656" s="127"/>
    </row>
    <row r="657" spans="3:14" ht="20.100000000000001" customHeight="1">
      <c r="C657" s="282"/>
      <c r="D657" s="246"/>
      <c r="E657" s="246"/>
      <c r="F657" s="247"/>
      <c r="G657" s="248"/>
      <c r="H657" s="248"/>
      <c r="I657" s="249"/>
      <c r="J657" s="127"/>
      <c r="K657" s="127"/>
      <c r="L657" s="127"/>
      <c r="M657" s="127"/>
      <c r="N657" s="127"/>
    </row>
    <row r="658" spans="3:14" ht="20.100000000000001" customHeight="1">
      <c r="C658" s="282"/>
      <c r="D658" s="246"/>
      <c r="E658" s="246"/>
      <c r="F658" s="247"/>
      <c r="G658" s="248"/>
      <c r="H658" s="248"/>
      <c r="I658" s="249"/>
      <c r="J658" s="127"/>
      <c r="K658" s="127"/>
      <c r="L658" s="127"/>
      <c r="M658" s="127"/>
      <c r="N658" s="127"/>
    </row>
    <row r="659" spans="3:14" ht="20.100000000000001" customHeight="1">
      <c r="C659" s="282"/>
      <c r="D659" s="246"/>
      <c r="E659" s="246"/>
      <c r="F659" s="247"/>
      <c r="G659" s="248"/>
      <c r="H659" s="248"/>
      <c r="I659" s="249"/>
      <c r="J659" s="127"/>
      <c r="K659" s="127"/>
      <c r="L659" s="127"/>
      <c r="M659" s="127"/>
      <c r="N659" s="127"/>
    </row>
    <row r="660" spans="3:14" ht="20.100000000000001" customHeight="1">
      <c r="C660" s="282"/>
      <c r="D660" s="246"/>
      <c r="E660" s="246"/>
      <c r="F660" s="247"/>
      <c r="G660" s="248"/>
      <c r="H660" s="248"/>
      <c r="I660" s="249"/>
      <c r="J660" s="127"/>
      <c r="K660" s="127"/>
      <c r="L660" s="127"/>
      <c r="M660" s="127"/>
      <c r="N660" s="127"/>
    </row>
    <row r="661" spans="3:14" ht="20.100000000000001" customHeight="1">
      <c r="C661" s="282"/>
      <c r="D661" s="246"/>
      <c r="E661" s="246"/>
      <c r="F661" s="247"/>
      <c r="G661" s="248"/>
      <c r="H661" s="248"/>
      <c r="I661" s="249"/>
      <c r="J661" s="127"/>
      <c r="K661" s="127"/>
      <c r="L661" s="127"/>
      <c r="M661" s="127"/>
      <c r="N661" s="127"/>
    </row>
    <row r="662" spans="3:14" ht="20.100000000000001" customHeight="1">
      <c r="C662" s="282"/>
      <c r="D662" s="246"/>
      <c r="E662" s="246"/>
      <c r="F662" s="247"/>
      <c r="G662" s="248"/>
      <c r="H662" s="248"/>
      <c r="I662" s="249"/>
      <c r="J662" s="127"/>
      <c r="K662" s="127"/>
      <c r="L662" s="127"/>
      <c r="M662" s="127"/>
      <c r="N662" s="127"/>
    </row>
    <row r="663" spans="3:14" ht="20.100000000000001" customHeight="1">
      <c r="C663" s="282"/>
      <c r="D663" s="246"/>
      <c r="E663" s="246"/>
      <c r="F663" s="247"/>
      <c r="G663" s="248"/>
      <c r="H663" s="248"/>
      <c r="I663" s="249"/>
      <c r="J663" s="127"/>
      <c r="K663" s="127"/>
      <c r="L663" s="127"/>
      <c r="M663" s="127"/>
      <c r="N663" s="127"/>
    </row>
    <row r="664" spans="3:14" ht="20.100000000000001" customHeight="1">
      <c r="C664" s="282"/>
      <c r="D664" s="246"/>
      <c r="E664" s="246"/>
      <c r="F664" s="247"/>
      <c r="G664" s="248"/>
      <c r="H664" s="248"/>
      <c r="I664" s="249"/>
      <c r="J664" s="127"/>
      <c r="K664" s="127"/>
      <c r="L664" s="127"/>
      <c r="M664" s="127"/>
      <c r="N664" s="127"/>
    </row>
    <row r="665" spans="3:14" ht="20.100000000000001" customHeight="1">
      <c r="C665" s="282"/>
      <c r="D665" s="246"/>
      <c r="E665" s="246"/>
      <c r="F665" s="247"/>
      <c r="G665" s="248"/>
      <c r="H665" s="248"/>
      <c r="I665" s="249"/>
      <c r="J665" s="127"/>
      <c r="K665" s="127"/>
      <c r="L665" s="127"/>
      <c r="M665" s="127"/>
      <c r="N665" s="127"/>
    </row>
    <row r="666" spans="3:14" ht="20.100000000000001" customHeight="1">
      <c r="C666" s="282"/>
      <c r="D666" s="246"/>
      <c r="E666" s="246"/>
      <c r="F666" s="247"/>
      <c r="G666" s="248"/>
      <c r="H666" s="248"/>
      <c r="I666" s="249"/>
      <c r="J666" s="127"/>
      <c r="K666" s="127"/>
      <c r="L666" s="127"/>
      <c r="M666" s="127"/>
      <c r="N666" s="127"/>
    </row>
    <row r="667" spans="3:14" ht="20.100000000000001" customHeight="1">
      <c r="C667" s="282"/>
      <c r="D667" s="246"/>
      <c r="E667" s="246"/>
      <c r="F667" s="247"/>
      <c r="G667" s="248"/>
      <c r="H667" s="248"/>
      <c r="I667" s="249"/>
      <c r="J667" s="127"/>
      <c r="K667" s="127"/>
      <c r="L667" s="127"/>
      <c r="M667" s="127"/>
      <c r="N667" s="127"/>
    </row>
    <row r="668" spans="3:14" ht="20.100000000000001" customHeight="1">
      <c r="C668" s="282"/>
      <c r="D668" s="246"/>
      <c r="E668" s="246"/>
      <c r="F668" s="247"/>
      <c r="G668" s="248"/>
      <c r="H668" s="248"/>
      <c r="I668" s="249"/>
      <c r="J668" s="127"/>
      <c r="K668" s="127"/>
      <c r="L668" s="127"/>
      <c r="M668" s="127"/>
      <c r="N668" s="127"/>
    </row>
    <row r="669" spans="3:14" ht="20.100000000000001" customHeight="1">
      <c r="C669" s="282"/>
      <c r="D669" s="246"/>
      <c r="E669" s="246"/>
      <c r="F669" s="247"/>
      <c r="G669" s="248"/>
      <c r="H669" s="248"/>
      <c r="I669" s="249"/>
      <c r="J669" s="127"/>
      <c r="K669" s="127"/>
      <c r="L669" s="127"/>
      <c r="M669" s="127"/>
      <c r="N669" s="127"/>
    </row>
    <row r="670" spans="3:14" ht="20.100000000000001" customHeight="1">
      <c r="C670" s="282"/>
      <c r="D670" s="246"/>
      <c r="E670" s="246"/>
      <c r="F670" s="247"/>
      <c r="G670" s="248"/>
      <c r="H670" s="248"/>
      <c r="I670" s="249"/>
      <c r="J670" s="127"/>
      <c r="K670" s="127"/>
      <c r="L670" s="127"/>
      <c r="M670" s="127"/>
      <c r="N670" s="127"/>
    </row>
    <row r="671" spans="3:14" ht="20.100000000000001" customHeight="1">
      <c r="C671" s="282"/>
      <c r="D671" s="246"/>
      <c r="E671" s="246"/>
      <c r="F671" s="247"/>
      <c r="G671" s="248"/>
      <c r="H671" s="248"/>
      <c r="I671" s="249"/>
      <c r="J671" s="127"/>
      <c r="K671" s="127"/>
      <c r="L671" s="127"/>
      <c r="M671" s="127"/>
      <c r="N671" s="127"/>
    </row>
    <row r="672" spans="3:14" ht="20.100000000000001" customHeight="1">
      <c r="C672" s="282"/>
      <c r="D672" s="246"/>
      <c r="E672" s="246"/>
      <c r="F672" s="247"/>
      <c r="G672" s="248"/>
      <c r="H672" s="248"/>
      <c r="I672" s="249"/>
      <c r="J672" s="127"/>
      <c r="K672" s="127"/>
      <c r="L672" s="127"/>
      <c r="M672" s="127"/>
      <c r="N672" s="127"/>
    </row>
    <row r="673" spans="3:14" ht="20.100000000000001" customHeight="1">
      <c r="C673" s="282"/>
      <c r="D673" s="246"/>
      <c r="E673" s="246"/>
      <c r="F673" s="247"/>
      <c r="G673" s="248"/>
      <c r="H673" s="248"/>
      <c r="I673" s="249"/>
      <c r="J673" s="127"/>
      <c r="K673" s="127"/>
      <c r="L673" s="127"/>
      <c r="M673" s="127"/>
      <c r="N673" s="127"/>
    </row>
    <row r="674" spans="3:14" ht="20.100000000000001" customHeight="1">
      <c r="C674" s="282"/>
      <c r="D674" s="246"/>
      <c r="E674" s="246"/>
      <c r="F674" s="247"/>
      <c r="G674" s="248"/>
      <c r="H674" s="248"/>
      <c r="I674" s="249"/>
      <c r="J674" s="127"/>
      <c r="K674" s="127"/>
      <c r="L674" s="127"/>
      <c r="M674" s="127"/>
      <c r="N674" s="127"/>
    </row>
    <row r="675" spans="3:14" ht="20.100000000000001" customHeight="1">
      <c r="C675" s="282"/>
      <c r="D675" s="246"/>
      <c r="E675" s="246"/>
      <c r="F675" s="247"/>
      <c r="G675" s="248"/>
      <c r="H675" s="248"/>
      <c r="I675" s="249"/>
      <c r="J675" s="127"/>
      <c r="K675" s="127"/>
      <c r="L675" s="127"/>
      <c r="M675" s="127"/>
      <c r="N675" s="127"/>
    </row>
    <row r="676" spans="3:14" ht="20.100000000000001" customHeight="1">
      <c r="C676" s="282"/>
      <c r="D676" s="246"/>
      <c r="E676" s="246"/>
      <c r="F676" s="247"/>
      <c r="G676" s="248"/>
      <c r="H676" s="248"/>
      <c r="I676" s="249"/>
      <c r="J676" s="127"/>
      <c r="K676" s="127"/>
      <c r="L676" s="127"/>
      <c r="M676" s="127"/>
      <c r="N676" s="127"/>
    </row>
    <row r="677" spans="3:14" ht="20.100000000000001" customHeight="1">
      <c r="C677" s="282"/>
      <c r="D677" s="246"/>
      <c r="E677" s="246"/>
      <c r="F677" s="247"/>
      <c r="G677" s="248"/>
      <c r="H677" s="248"/>
      <c r="I677" s="249"/>
      <c r="J677" s="127"/>
      <c r="K677" s="127"/>
      <c r="L677" s="127"/>
      <c r="M677" s="127"/>
      <c r="N677" s="127"/>
    </row>
    <row r="678" spans="3:14" ht="20.100000000000001" customHeight="1">
      <c r="C678" s="282"/>
      <c r="D678" s="246"/>
      <c r="E678" s="246"/>
      <c r="F678" s="247"/>
      <c r="G678" s="248"/>
      <c r="H678" s="248"/>
      <c r="I678" s="249"/>
      <c r="J678" s="127"/>
      <c r="K678" s="127"/>
      <c r="L678" s="127"/>
      <c r="M678" s="127"/>
      <c r="N678" s="127"/>
    </row>
    <row r="679" spans="3:14" ht="20.100000000000001" customHeight="1">
      <c r="C679" s="282"/>
      <c r="D679" s="246"/>
      <c r="E679" s="246"/>
      <c r="F679" s="247"/>
      <c r="G679" s="248"/>
      <c r="H679" s="248"/>
      <c r="I679" s="249"/>
      <c r="J679" s="127"/>
      <c r="K679" s="127"/>
      <c r="L679" s="127"/>
      <c r="M679" s="127"/>
      <c r="N679" s="127"/>
    </row>
    <row r="680" spans="3:14" ht="20.100000000000001" customHeight="1">
      <c r="C680" s="282"/>
      <c r="D680" s="246"/>
      <c r="E680" s="246"/>
      <c r="F680" s="247"/>
      <c r="G680" s="248"/>
      <c r="H680" s="248"/>
      <c r="I680" s="249"/>
      <c r="J680" s="127"/>
      <c r="K680" s="127"/>
      <c r="L680" s="127"/>
      <c r="M680" s="127"/>
      <c r="N680" s="127"/>
    </row>
    <row r="681" spans="3:14" ht="20.100000000000001" customHeight="1">
      <c r="C681" s="282"/>
      <c r="D681" s="246"/>
      <c r="E681" s="246"/>
      <c r="F681" s="247"/>
      <c r="G681" s="248"/>
      <c r="H681" s="248"/>
      <c r="I681" s="249"/>
      <c r="J681" s="127"/>
      <c r="K681" s="127"/>
      <c r="L681" s="127"/>
      <c r="M681" s="127"/>
      <c r="N681" s="127"/>
    </row>
    <row r="682" spans="3:14" ht="20.100000000000001" customHeight="1">
      <c r="C682" s="282"/>
      <c r="D682" s="246"/>
      <c r="E682" s="246"/>
      <c r="F682" s="247"/>
      <c r="G682" s="248"/>
      <c r="H682" s="248"/>
      <c r="I682" s="249"/>
      <c r="J682" s="127"/>
      <c r="K682" s="127"/>
      <c r="L682" s="127"/>
      <c r="M682" s="127"/>
      <c r="N682" s="127"/>
    </row>
    <row r="683" spans="3:14" ht="20.100000000000001" customHeight="1">
      <c r="C683" s="282"/>
      <c r="D683" s="246"/>
      <c r="E683" s="246"/>
      <c r="F683" s="247"/>
      <c r="G683" s="248"/>
      <c r="H683" s="248"/>
      <c r="I683" s="249"/>
      <c r="J683" s="127"/>
      <c r="K683" s="127"/>
      <c r="L683" s="127"/>
      <c r="M683" s="127"/>
      <c r="N683" s="127"/>
    </row>
    <row r="684" spans="3:14" ht="20.100000000000001" customHeight="1">
      <c r="C684" s="282"/>
      <c r="D684" s="246"/>
      <c r="E684" s="246"/>
      <c r="F684" s="247"/>
      <c r="G684" s="248"/>
      <c r="H684" s="248"/>
      <c r="I684" s="249"/>
      <c r="J684" s="127"/>
      <c r="K684" s="127"/>
      <c r="L684" s="127"/>
      <c r="M684" s="127"/>
      <c r="N684" s="127"/>
    </row>
    <row r="685" spans="3:14" ht="20.100000000000001" customHeight="1">
      <c r="C685" s="282"/>
      <c r="D685" s="246"/>
      <c r="E685" s="246"/>
      <c r="F685" s="247"/>
      <c r="G685" s="248"/>
      <c r="H685" s="248"/>
      <c r="I685" s="249"/>
      <c r="J685" s="127"/>
      <c r="K685" s="127"/>
      <c r="L685" s="127"/>
      <c r="M685" s="127"/>
      <c r="N685" s="127"/>
    </row>
    <row r="686" spans="3:14" ht="20.100000000000001" customHeight="1">
      <c r="C686" s="282"/>
      <c r="D686" s="246"/>
      <c r="E686" s="246"/>
      <c r="F686" s="247"/>
      <c r="G686" s="248"/>
      <c r="H686" s="248"/>
      <c r="I686" s="249"/>
      <c r="J686" s="127"/>
      <c r="K686" s="127"/>
      <c r="L686" s="127"/>
      <c r="M686" s="127"/>
      <c r="N686" s="127"/>
    </row>
    <row r="687" spans="3:14" ht="20.100000000000001" customHeight="1">
      <c r="C687" s="282"/>
      <c r="D687" s="246"/>
      <c r="E687" s="246"/>
      <c r="F687" s="247"/>
      <c r="G687" s="248"/>
      <c r="H687" s="248"/>
      <c r="I687" s="249"/>
      <c r="J687" s="127"/>
      <c r="K687" s="127"/>
      <c r="L687" s="127"/>
      <c r="M687" s="127"/>
      <c r="N687" s="127"/>
    </row>
    <row r="688" spans="3:14" ht="20.100000000000001" customHeight="1">
      <c r="C688" s="282"/>
      <c r="D688" s="246"/>
      <c r="E688" s="246"/>
      <c r="F688" s="247"/>
      <c r="G688" s="248"/>
      <c r="H688" s="248"/>
      <c r="I688" s="249"/>
      <c r="J688" s="127"/>
      <c r="K688" s="127"/>
      <c r="L688" s="127"/>
      <c r="M688" s="127"/>
      <c r="N688" s="127"/>
    </row>
    <row r="689" spans="3:14" ht="20.100000000000001" customHeight="1">
      <c r="C689" s="282"/>
      <c r="D689" s="246"/>
      <c r="E689" s="246"/>
      <c r="F689" s="247"/>
      <c r="G689" s="248"/>
      <c r="H689" s="248"/>
      <c r="I689" s="249"/>
      <c r="J689" s="127"/>
      <c r="K689" s="127"/>
      <c r="L689" s="127"/>
      <c r="M689" s="127"/>
      <c r="N689" s="127"/>
    </row>
    <row r="690" spans="3:14" ht="20.100000000000001" customHeight="1">
      <c r="C690" s="282"/>
      <c r="D690" s="246"/>
      <c r="E690" s="246"/>
      <c r="F690" s="247"/>
      <c r="G690" s="248"/>
      <c r="H690" s="248"/>
      <c r="I690" s="249"/>
      <c r="J690" s="127"/>
      <c r="K690" s="127"/>
      <c r="L690" s="127"/>
      <c r="M690" s="127"/>
      <c r="N690" s="127"/>
    </row>
    <row r="691" spans="3:14" ht="20.100000000000001" customHeight="1">
      <c r="C691" s="282"/>
      <c r="D691" s="246"/>
      <c r="E691" s="246"/>
      <c r="F691" s="247"/>
      <c r="G691" s="248"/>
      <c r="H691" s="248"/>
      <c r="I691" s="249"/>
      <c r="J691" s="127"/>
      <c r="K691" s="127"/>
      <c r="L691" s="127"/>
      <c r="M691" s="127"/>
      <c r="N691" s="127"/>
    </row>
    <row r="692" spans="3:14" ht="20.100000000000001" customHeight="1">
      <c r="C692" s="282"/>
      <c r="D692" s="246"/>
      <c r="E692" s="246"/>
      <c r="F692" s="247"/>
      <c r="G692" s="248"/>
      <c r="H692" s="248"/>
      <c r="I692" s="249"/>
      <c r="J692" s="127"/>
      <c r="K692" s="127"/>
      <c r="L692" s="127"/>
      <c r="M692" s="127"/>
      <c r="N692" s="127"/>
    </row>
    <row r="693" spans="3:14" ht="20.100000000000001" customHeight="1">
      <c r="C693" s="282"/>
      <c r="D693" s="246"/>
      <c r="E693" s="246"/>
      <c r="F693" s="247"/>
      <c r="G693" s="248"/>
      <c r="H693" s="248"/>
      <c r="I693" s="249"/>
      <c r="J693" s="127"/>
      <c r="K693" s="127"/>
      <c r="L693" s="127"/>
      <c r="M693" s="127"/>
      <c r="N693" s="127"/>
    </row>
    <row r="694" spans="3:14" ht="20.100000000000001" customHeight="1">
      <c r="C694" s="282"/>
      <c r="D694" s="246"/>
      <c r="E694" s="246"/>
      <c r="F694" s="247"/>
      <c r="G694" s="248"/>
      <c r="H694" s="248"/>
      <c r="I694" s="249"/>
      <c r="J694" s="127"/>
      <c r="K694" s="127"/>
      <c r="L694" s="127"/>
      <c r="M694" s="127"/>
      <c r="N694" s="127"/>
    </row>
    <row r="695" spans="3:14" ht="20.100000000000001" customHeight="1">
      <c r="C695" s="282"/>
      <c r="D695" s="246"/>
      <c r="E695" s="246"/>
      <c r="F695" s="247"/>
      <c r="G695" s="248"/>
      <c r="H695" s="248"/>
      <c r="I695" s="249"/>
      <c r="J695" s="127"/>
      <c r="K695" s="127"/>
      <c r="L695" s="127"/>
      <c r="M695" s="127"/>
      <c r="N695" s="127"/>
    </row>
    <row r="696" spans="3:14" ht="20.100000000000001" customHeight="1">
      <c r="C696" s="282"/>
      <c r="D696" s="246"/>
      <c r="E696" s="246"/>
      <c r="F696" s="247"/>
      <c r="G696" s="248"/>
      <c r="H696" s="248"/>
      <c r="I696" s="249"/>
      <c r="J696" s="127"/>
      <c r="K696" s="127"/>
      <c r="L696" s="127"/>
      <c r="M696" s="127"/>
      <c r="N696" s="127"/>
    </row>
    <row r="697" spans="3:14" ht="20.100000000000001" customHeight="1">
      <c r="C697" s="282"/>
      <c r="D697" s="246"/>
      <c r="E697" s="246"/>
      <c r="F697" s="247"/>
      <c r="G697" s="248"/>
      <c r="H697" s="248"/>
      <c r="I697" s="249"/>
      <c r="J697" s="127"/>
      <c r="K697" s="127"/>
      <c r="L697" s="127"/>
      <c r="M697" s="127"/>
      <c r="N697" s="127"/>
    </row>
    <row r="698" spans="3:14" ht="20.100000000000001" customHeight="1">
      <c r="C698" s="282"/>
      <c r="D698" s="246"/>
      <c r="E698" s="246"/>
      <c r="F698" s="247"/>
      <c r="G698" s="248"/>
      <c r="H698" s="248"/>
      <c r="I698" s="249"/>
      <c r="J698" s="127"/>
      <c r="K698" s="127"/>
      <c r="L698" s="127"/>
      <c r="M698" s="127"/>
      <c r="N698" s="127"/>
    </row>
    <row r="699" spans="3:14" ht="20.100000000000001" customHeight="1">
      <c r="C699" s="282"/>
      <c r="D699" s="246"/>
      <c r="E699" s="246"/>
      <c r="F699" s="247"/>
      <c r="G699" s="248"/>
      <c r="H699" s="248"/>
      <c r="I699" s="249"/>
      <c r="J699" s="127"/>
      <c r="K699" s="127"/>
      <c r="L699" s="127"/>
      <c r="M699" s="127"/>
      <c r="N699" s="127"/>
    </row>
    <row r="700" spans="3:14" ht="20.100000000000001" customHeight="1">
      <c r="C700" s="282"/>
      <c r="D700" s="246"/>
      <c r="E700" s="246"/>
      <c r="F700" s="247"/>
      <c r="G700" s="248"/>
      <c r="H700" s="248"/>
      <c r="I700" s="249"/>
      <c r="J700" s="127"/>
      <c r="K700" s="127"/>
      <c r="L700" s="127"/>
      <c r="M700" s="127"/>
      <c r="N700" s="127"/>
    </row>
    <row r="701" spans="3:14" ht="20.100000000000001" customHeight="1">
      <c r="C701" s="282"/>
      <c r="D701" s="246"/>
      <c r="E701" s="246"/>
      <c r="F701" s="247"/>
      <c r="G701" s="248"/>
      <c r="H701" s="248"/>
      <c r="I701" s="249"/>
      <c r="J701" s="127"/>
      <c r="K701" s="127"/>
      <c r="L701" s="127"/>
      <c r="M701" s="127"/>
      <c r="N701" s="127"/>
    </row>
    <row r="702" spans="3:14" ht="20.100000000000001" customHeight="1">
      <c r="C702" s="282"/>
      <c r="D702" s="246"/>
      <c r="E702" s="246"/>
      <c r="F702" s="247"/>
      <c r="G702" s="248"/>
      <c r="H702" s="248"/>
      <c r="I702" s="249"/>
      <c r="J702" s="127"/>
      <c r="K702" s="127"/>
      <c r="L702" s="127"/>
      <c r="M702" s="127"/>
      <c r="N702" s="127"/>
    </row>
    <row r="703" spans="3:14" ht="20.100000000000001" customHeight="1">
      <c r="C703" s="282"/>
      <c r="D703" s="246"/>
      <c r="E703" s="246"/>
      <c r="F703" s="247"/>
      <c r="G703" s="248"/>
      <c r="H703" s="248"/>
      <c r="I703" s="249"/>
      <c r="J703" s="127"/>
      <c r="K703" s="127"/>
      <c r="L703" s="127"/>
      <c r="M703" s="127"/>
      <c r="N703" s="127"/>
    </row>
    <row r="704" spans="3:14" ht="20.100000000000001" customHeight="1">
      <c r="C704" s="282"/>
      <c r="D704" s="246"/>
      <c r="E704" s="246"/>
      <c r="F704" s="247"/>
      <c r="G704" s="248"/>
      <c r="H704" s="248"/>
      <c r="I704" s="249"/>
      <c r="J704" s="127"/>
      <c r="K704" s="127"/>
      <c r="L704" s="127"/>
      <c r="M704" s="127"/>
      <c r="N704" s="127"/>
    </row>
    <row r="705" spans="3:14" ht="20.100000000000001" customHeight="1">
      <c r="C705" s="282"/>
      <c r="D705" s="246"/>
      <c r="E705" s="246"/>
      <c r="F705" s="247"/>
      <c r="G705" s="248"/>
      <c r="H705" s="248"/>
      <c r="I705" s="249"/>
      <c r="J705" s="127"/>
      <c r="K705" s="127"/>
      <c r="L705" s="127"/>
      <c r="M705" s="127"/>
      <c r="N705" s="127"/>
    </row>
    <row r="706" spans="3:14" ht="20.100000000000001" customHeight="1">
      <c r="C706" s="282"/>
      <c r="D706" s="246"/>
      <c r="E706" s="246"/>
      <c r="F706" s="247"/>
      <c r="G706" s="248"/>
      <c r="H706" s="248"/>
      <c r="I706" s="249"/>
      <c r="J706" s="127"/>
      <c r="K706" s="127"/>
      <c r="L706" s="127"/>
      <c r="M706" s="127"/>
      <c r="N706" s="127"/>
    </row>
    <row r="707" spans="3:14" ht="20.100000000000001" customHeight="1">
      <c r="C707" s="282"/>
      <c r="D707" s="246"/>
      <c r="E707" s="246"/>
      <c r="F707" s="247"/>
      <c r="G707" s="248"/>
      <c r="H707" s="248"/>
      <c r="I707" s="249"/>
      <c r="J707" s="127"/>
      <c r="K707" s="127"/>
      <c r="L707" s="127"/>
      <c r="M707" s="127"/>
      <c r="N707" s="127"/>
    </row>
    <row r="708" spans="3:14" ht="20.100000000000001" customHeight="1">
      <c r="C708" s="282"/>
      <c r="D708" s="246"/>
      <c r="E708" s="246"/>
      <c r="F708" s="247"/>
      <c r="G708" s="248"/>
      <c r="H708" s="248"/>
      <c r="I708" s="249"/>
      <c r="J708" s="127"/>
      <c r="K708" s="127"/>
      <c r="L708" s="127"/>
      <c r="M708" s="127"/>
      <c r="N708" s="127"/>
    </row>
    <row r="709" spans="3:14" ht="20.100000000000001" customHeight="1">
      <c r="C709" s="282"/>
      <c r="D709" s="246"/>
      <c r="E709" s="246"/>
      <c r="F709" s="247"/>
      <c r="G709" s="248"/>
      <c r="H709" s="248"/>
      <c r="I709" s="249"/>
      <c r="J709" s="127"/>
      <c r="K709" s="127"/>
      <c r="L709" s="127"/>
      <c r="M709" s="127"/>
      <c r="N709" s="127"/>
    </row>
    <row r="710" spans="3:14" ht="20.100000000000001" customHeight="1">
      <c r="C710" s="282"/>
      <c r="D710" s="246"/>
      <c r="E710" s="246"/>
      <c r="F710" s="247"/>
      <c r="G710" s="248"/>
      <c r="H710" s="248"/>
      <c r="I710" s="249"/>
      <c r="J710" s="127"/>
      <c r="K710" s="127"/>
      <c r="L710" s="127"/>
      <c r="M710" s="127"/>
      <c r="N710" s="127"/>
    </row>
    <row r="711" spans="3:14" ht="20.100000000000001" customHeight="1">
      <c r="C711" s="282"/>
      <c r="D711" s="246"/>
      <c r="E711" s="246"/>
      <c r="F711" s="247"/>
      <c r="G711" s="248"/>
      <c r="H711" s="248"/>
      <c r="I711" s="249"/>
      <c r="J711" s="127"/>
      <c r="K711" s="127"/>
      <c r="L711" s="127"/>
      <c r="M711" s="127"/>
      <c r="N711" s="127"/>
    </row>
    <row r="712" spans="3:14" ht="20.100000000000001" customHeight="1">
      <c r="C712" s="282"/>
      <c r="D712" s="246"/>
      <c r="E712" s="246"/>
      <c r="F712" s="247"/>
      <c r="G712" s="248"/>
      <c r="H712" s="248"/>
      <c r="I712" s="249"/>
      <c r="J712" s="127"/>
      <c r="K712" s="127"/>
      <c r="L712" s="127"/>
      <c r="M712" s="127"/>
      <c r="N712" s="127"/>
    </row>
    <row r="713" spans="3:14" ht="20.100000000000001" customHeight="1">
      <c r="C713" s="282"/>
      <c r="D713" s="246"/>
      <c r="E713" s="246"/>
      <c r="F713" s="247"/>
      <c r="G713" s="248"/>
      <c r="H713" s="248"/>
      <c r="I713" s="249"/>
      <c r="J713" s="127"/>
      <c r="K713" s="127"/>
      <c r="L713" s="127"/>
      <c r="M713" s="127"/>
      <c r="N713" s="127"/>
    </row>
    <row r="714" spans="3:14" ht="20.100000000000001" customHeight="1">
      <c r="C714" s="282"/>
      <c r="D714" s="246"/>
      <c r="E714" s="246"/>
      <c r="F714" s="247"/>
      <c r="G714" s="248"/>
      <c r="H714" s="248"/>
      <c r="I714" s="249"/>
      <c r="J714" s="127"/>
      <c r="K714" s="127"/>
      <c r="L714" s="127"/>
      <c r="M714" s="127"/>
      <c r="N714" s="127"/>
    </row>
    <row r="715" spans="3:14" ht="20.100000000000001" customHeight="1">
      <c r="C715" s="282"/>
      <c r="D715" s="246"/>
      <c r="E715" s="246"/>
      <c r="F715" s="247"/>
      <c r="G715" s="248"/>
      <c r="H715" s="248"/>
      <c r="I715" s="249"/>
      <c r="J715" s="127"/>
      <c r="K715" s="127"/>
      <c r="L715" s="127"/>
      <c r="M715" s="127"/>
      <c r="N715" s="127"/>
    </row>
    <row r="716" spans="3:14" ht="20.100000000000001" customHeight="1">
      <c r="C716" s="282"/>
      <c r="D716" s="246"/>
      <c r="E716" s="246"/>
      <c r="F716" s="247"/>
      <c r="G716" s="248"/>
      <c r="H716" s="248"/>
      <c r="I716" s="249"/>
      <c r="J716" s="127"/>
      <c r="K716" s="127"/>
      <c r="L716" s="127"/>
      <c r="M716" s="127"/>
      <c r="N716" s="127"/>
    </row>
    <row r="717" spans="3:14" ht="20.100000000000001" customHeight="1">
      <c r="C717" s="282"/>
      <c r="D717" s="246"/>
      <c r="E717" s="246"/>
      <c r="F717" s="247"/>
      <c r="G717" s="248"/>
      <c r="H717" s="248"/>
      <c r="I717" s="249"/>
      <c r="J717" s="127"/>
      <c r="K717" s="127"/>
      <c r="L717" s="127"/>
      <c r="M717" s="127"/>
      <c r="N717" s="127"/>
    </row>
    <row r="718" spans="3:14" ht="20.100000000000001" customHeight="1">
      <c r="C718" s="282"/>
      <c r="D718" s="246"/>
      <c r="E718" s="246"/>
      <c r="F718" s="247"/>
      <c r="G718" s="248"/>
      <c r="H718" s="248"/>
      <c r="I718" s="249"/>
      <c r="J718" s="127"/>
      <c r="K718" s="127"/>
      <c r="L718" s="127"/>
      <c r="M718" s="127"/>
      <c r="N718" s="127"/>
    </row>
    <row r="719" spans="3:14" ht="20.100000000000001" customHeight="1">
      <c r="C719" s="282"/>
      <c r="D719" s="246"/>
      <c r="E719" s="246"/>
      <c r="F719" s="247"/>
      <c r="G719" s="248"/>
      <c r="H719" s="248"/>
      <c r="I719" s="249"/>
      <c r="J719" s="127"/>
      <c r="K719" s="127"/>
      <c r="L719" s="127"/>
      <c r="M719" s="127"/>
      <c r="N719" s="127"/>
    </row>
    <row r="720" spans="3:14" ht="20.100000000000001" customHeight="1">
      <c r="C720" s="282"/>
      <c r="D720" s="246"/>
      <c r="E720" s="246"/>
      <c r="F720" s="247"/>
      <c r="G720" s="248"/>
      <c r="H720" s="248"/>
      <c r="I720" s="249"/>
      <c r="J720" s="127"/>
      <c r="K720" s="127"/>
      <c r="L720" s="127"/>
      <c r="M720" s="127"/>
      <c r="N720" s="127"/>
    </row>
    <row r="721" spans="3:14" ht="20.100000000000001" customHeight="1">
      <c r="C721" s="282"/>
      <c r="D721" s="246"/>
      <c r="E721" s="246"/>
      <c r="F721" s="247"/>
      <c r="G721" s="248"/>
      <c r="H721" s="248"/>
      <c r="I721" s="249"/>
      <c r="J721" s="127"/>
      <c r="K721" s="127"/>
      <c r="L721" s="127"/>
      <c r="M721" s="127"/>
      <c r="N721" s="127"/>
    </row>
    <row r="722" spans="3:14" ht="20.100000000000001" customHeight="1">
      <c r="C722" s="282"/>
      <c r="D722" s="246"/>
      <c r="E722" s="246"/>
      <c r="F722" s="247"/>
      <c r="G722" s="248"/>
      <c r="H722" s="248"/>
      <c r="I722" s="249"/>
      <c r="J722" s="127"/>
      <c r="K722" s="127"/>
      <c r="L722" s="127"/>
      <c r="M722" s="127"/>
      <c r="N722" s="127"/>
    </row>
    <row r="723" spans="3:14" ht="20.100000000000001" customHeight="1">
      <c r="C723" s="282"/>
      <c r="D723" s="246"/>
      <c r="E723" s="246"/>
      <c r="F723" s="247"/>
      <c r="G723" s="248"/>
      <c r="H723" s="248"/>
      <c r="I723" s="249"/>
      <c r="J723" s="127"/>
      <c r="K723" s="127"/>
      <c r="L723" s="127"/>
      <c r="M723" s="127"/>
      <c r="N723" s="127"/>
    </row>
    <row r="724" spans="3:14" ht="20.100000000000001" customHeight="1">
      <c r="C724" s="282"/>
      <c r="D724" s="246"/>
      <c r="E724" s="246"/>
      <c r="F724" s="247"/>
      <c r="G724" s="248"/>
      <c r="H724" s="248"/>
      <c r="I724" s="249"/>
      <c r="J724" s="127"/>
      <c r="K724" s="127"/>
      <c r="L724" s="127"/>
      <c r="M724" s="127"/>
      <c r="N724" s="127"/>
    </row>
    <row r="725" spans="3:14" ht="20.100000000000001" customHeight="1">
      <c r="C725" s="282"/>
      <c r="D725" s="246"/>
      <c r="E725" s="246"/>
      <c r="F725" s="247"/>
      <c r="G725" s="248"/>
      <c r="H725" s="248"/>
      <c r="I725" s="249"/>
      <c r="J725" s="127"/>
      <c r="K725" s="127"/>
      <c r="L725" s="127"/>
      <c r="M725" s="127"/>
      <c r="N725" s="127"/>
    </row>
    <row r="726" spans="3:14" ht="20.100000000000001" customHeight="1">
      <c r="C726" s="282"/>
      <c r="D726" s="246"/>
      <c r="E726" s="246"/>
      <c r="F726" s="247"/>
      <c r="G726" s="248"/>
      <c r="H726" s="248"/>
      <c r="I726" s="249"/>
      <c r="J726" s="127"/>
      <c r="K726" s="127"/>
      <c r="L726" s="127"/>
      <c r="M726" s="127"/>
      <c r="N726" s="127"/>
    </row>
    <row r="727" spans="3:14" ht="20.100000000000001" customHeight="1">
      <c r="C727" s="282"/>
      <c r="D727" s="246"/>
      <c r="E727" s="246"/>
      <c r="F727" s="247"/>
      <c r="G727" s="248"/>
      <c r="H727" s="248"/>
      <c r="I727" s="249"/>
      <c r="J727" s="127"/>
      <c r="K727" s="127"/>
      <c r="L727" s="127"/>
      <c r="M727" s="127"/>
      <c r="N727" s="127"/>
    </row>
    <row r="728" spans="3:14" ht="20.100000000000001" customHeight="1">
      <c r="C728" s="282"/>
      <c r="D728" s="246"/>
      <c r="E728" s="246"/>
      <c r="F728" s="247"/>
      <c r="G728" s="248"/>
      <c r="H728" s="248"/>
      <c r="I728" s="249"/>
      <c r="J728" s="127"/>
      <c r="K728" s="127"/>
      <c r="L728" s="127"/>
      <c r="M728" s="127"/>
      <c r="N728" s="127"/>
    </row>
    <row r="729" spans="3:14" ht="20.100000000000001" customHeight="1">
      <c r="C729" s="282"/>
      <c r="D729" s="246"/>
      <c r="E729" s="246"/>
      <c r="F729" s="247"/>
      <c r="G729" s="248"/>
      <c r="H729" s="248"/>
      <c r="I729" s="249"/>
      <c r="J729" s="127"/>
      <c r="K729" s="127"/>
      <c r="L729" s="127"/>
      <c r="M729" s="127"/>
      <c r="N729" s="127"/>
    </row>
    <row r="730" spans="3:14" ht="20.100000000000001" customHeight="1">
      <c r="C730" s="282"/>
      <c r="D730" s="246"/>
      <c r="E730" s="246"/>
      <c r="F730" s="247"/>
      <c r="G730" s="248"/>
      <c r="H730" s="248"/>
      <c r="I730" s="249"/>
      <c r="J730" s="127"/>
      <c r="K730" s="127"/>
      <c r="L730" s="127"/>
      <c r="M730" s="127"/>
      <c r="N730" s="127"/>
    </row>
    <row r="731" spans="3:14" ht="20.100000000000001" customHeight="1">
      <c r="G731" s="248"/>
      <c r="H731" s="248"/>
      <c r="I731" s="249"/>
      <c r="J731" s="127"/>
      <c r="K731" s="127"/>
      <c r="L731" s="127"/>
      <c r="M731" s="127"/>
      <c r="N731" s="127"/>
    </row>
  </sheetData>
  <mergeCells count="51">
    <mergeCell ref="C74:N74"/>
    <mergeCell ref="C68:N68"/>
    <mergeCell ref="C69:N69"/>
    <mergeCell ref="C70:N70"/>
    <mergeCell ref="G42:L42"/>
    <mergeCell ref="C62:N62"/>
    <mergeCell ref="C63:N63"/>
    <mergeCell ref="C64:N64"/>
    <mergeCell ref="C65:N65"/>
    <mergeCell ref="C72:N72"/>
    <mergeCell ref="G44:L44"/>
    <mergeCell ref="G45:L45"/>
    <mergeCell ref="G58:L58"/>
    <mergeCell ref="G57:L57"/>
    <mergeCell ref="G56:L56"/>
    <mergeCell ref="G54:L54"/>
    <mergeCell ref="C4:I4"/>
    <mergeCell ref="G39:L39"/>
    <mergeCell ref="G40:L40"/>
    <mergeCell ref="G41:L41"/>
    <mergeCell ref="G43:L43"/>
    <mergeCell ref="G55:L55"/>
    <mergeCell ref="G35:G36"/>
    <mergeCell ref="C66:N66"/>
    <mergeCell ref="C67:N67"/>
    <mergeCell ref="M31:M32"/>
    <mergeCell ref="N31:N32"/>
    <mergeCell ref="J35:J36"/>
    <mergeCell ref="K35:K36"/>
    <mergeCell ref="H31:H32"/>
    <mergeCell ref="I31:I32"/>
    <mergeCell ref="H35:H36"/>
    <mergeCell ref="I35:I36"/>
    <mergeCell ref="I33:I34"/>
    <mergeCell ref="H33:H34"/>
    <mergeCell ref="C71:N71"/>
    <mergeCell ref="C73:N73"/>
    <mergeCell ref="C1:O1"/>
    <mergeCell ref="N33:N34"/>
    <mergeCell ref="M33:M34"/>
    <mergeCell ref="L33:L34"/>
    <mergeCell ref="K33:K34"/>
    <mergeCell ref="J33:J34"/>
    <mergeCell ref="G31:G32"/>
    <mergeCell ref="G33:G34"/>
    <mergeCell ref="L35:L36"/>
    <mergeCell ref="M35:M36"/>
    <mergeCell ref="N35:N36"/>
    <mergeCell ref="J31:J32"/>
    <mergeCell ref="K31:K32"/>
    <mergeCell ref="L31:L32"/>
  </mergeCells>
  <printOptions horizontalCentered="1"/>
  <pageMargins left="0.39370078740157483" right="0.39370078740157483" top="0.39370078740157483" bottom="0.39370078740157483" header="0" footer="0"/>
  <pageSetup paperSize="9" scale="56" fitToHeight="0" orientation="landscape" r:id="rId1"/>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A16F-5078-4E2D-B8DD-9A7080B7A3F9}">
  <sheetPr>
    <tabColor rgb="FF0070C0"/>
    <pageSetUpPr autoPageBreaks="0" fitToPage="1"/>
  </sheetPr>
  <dimension ref="B1:AD274"/>
  <sheetViews>
    <sheetView showGridLines="0" zoomScale="90" zoomScaleNormal="90" zoomScaleSheetLayoutView="90" workbookViewId="0">
      <selection activeCell="H2" sqref="H2"/>
      <extLst>
        <ext xmlns:xlsdti="http://schemas.microsoft.com/office/spreadsheetml/2023/showDataTypeIcons" uri="{77bfe23e-c014-4d31-8a63-9c772dbf06b6}">
          <xlsdti:showDataTypeIcons visible="0"/>
        </ext>
      </extLst>
    </sheetView>
  </sheetViews>
  <sheetFormatPr defaultColWidth="9.08984375" defaultRowHeight="18" customHeight="1"/>
  <cols>
    <col min="1" max="1" width="3.54296875" style="3" customWidth="1"/>
    <col min="2" max="2" width="1.7265625" style="127" customWidth="1"/>
    <col min="3" max="3" width="42.6328125" customWidth="1"/>
    <col min="4" max="6" width="10.54296875" customWidth="1"/>
    <col min="7" max="8" width="10.54296875" style="44" customWidth="1"/>
    <col min="9" max="9" width="2.54296875" style="127" customWidth="1"/>
    <col min="10" max="11" width="9.08984375" style="3" customWidth="1"/>
    <col min="12" max="12" width="2.54296875" style="3" customWidth="1"/>
    <col min="13" max="15" width="9.08984375" style="3"/>
    <col min="16" max="16" width="30.7265625" style="3" customWidth="1"/>
    <col min="17" max="17" width="1.08984375" style="3" customWidth="1"/>
    <col min="18" max="36" width="0" style="3" hidden="1" customWidth="1"/>
    <col min="37" max="16384" width="9.08984375" style="3"/>
  </cols>
  <sheetData>
    <row r="1" spans="3:11" ht="84.6" customHeight="1">
      <c r="C1" s="523"/>
      <c r="D1" s="523"/>
      <c r="E1" s="523"/>
      <c r="F1" s="523"/>
      <c r="G1" s="523"/>
      <c r="H1" s="523"/>
      <c r="I1" s="523"/>
    </row>
    <row r="2" spans="3:11" ht="14.1" customHeight="1">
      <c r="C2" s="112"/>
      <c r="D2" s="112"/>
      <c r="E2" s="112"/>
      <c r="F2" s="112"/>
      <c r="G2" s="130"/>
      <c r="H2" s="130"/>
    </row>
    <row r="3" spans="3:11" ht="20.100000000000001" customHeight="1">
      <c r="C3" s="543" t="s">
        <v>782</v>
      </c>
      <c r="D3" s="543"/>
      <c r="E3" s="543"/>
      <c r="F3" s="543"/>
      <c r="G3" s="543"/>
      <c r="H3" s="543"/>
    </row>
    <row r="4" spans="3:11" ht="14.1" customHeight="1">
      <c r="C4" s="194"/>
      <c r="D4" s="194"/>
      <c r="E4" s="194"/>
      <c r="F4" s="194"/>
      <c r="G4" s="194"/>
      <c r="H4" s="194"/>
    </row>
    <row r="5" spans="3:11" ht="14.1" customHeight="1">
      <c r="C5" s="193"/>
      <c r="D5" s="193"/>
      <c r="E5" s="193"/>
      <c r="F5" s="193"/>
      <c r="G5" s="193"/>
      <c r="H5" s="193"/>
    </row>
    <row r="6" spans="3:11" ht="18" customHeight="1">
      <c r="C6" s="195" t="s">
        <v>176</v>
      </c>
      <c r="D6" s="195"/>
      <c r="E6" s="195"/>
      <c r="F6" s="195"/>
      <c r="G6" s="195">
        <v>2024</v>
      </c>
      <c r="H6" s="195">
        <v>2025</v>
      </c>
      <c r="I6" s="196"/>
      <c r="J6" s="27"/>
      <c r="K6" s="6"/>
    </row>
    <row r="7" spans="3:11" ht="18" customHeight="1">
      <c r="C7" s="553" t="s">
        <v>554</v>
      </c>
      <c r="D7" s="553"/>
      <c r="E7" s="197"/>
      <c r="F7" s="197"/>
      <c r="G7" s="198">
        <v>763979</v>
      </c>
      <c r="H7" s="382">
        <v>668964</v>
      </c>
      <c r="I7" s="196"/>
      <c r="J7" s="27"/>
      <c r="K7" s="27"/>
    </row>
    <row r="8" spans="3:11" ht="18" customHeight="1">
      <c r="C8" s="199" t="s">
        <v>555</v>
      </c>
      <c r="D8" s="199"/>
      <c r="E8" s="199"/>
      <c r="F8" s="199"/>
      <c r="G8" s="66">
        <v>721206</v>
      </c>
      <c r="H8" s="383">
        <v>1004259</v>
      </c>
      <c r="I8" s="196"/>
      <c r="J8" s="27"/>
      <c r="K8" s="27"/>
    </row>
    <row r="9" spans="3:11" ht="18" customHeight="1">
      <c r="C9" s="552" t="s">
        <v>462</v>
      </c>
      <c r="D9" s="552"/>
      <c r="E9" s="552"/>
      <c r="F9" s="201"/>
      <c r="G9" s="202">
        <v>2043136</v>
      </c>
      <c r="H9" s="384">
        <v>2173381</v>
      </c>
      <c r="I9" s="196"/>
      <c r="J9" s="27"/>
      <c r="K9" s="27"/>
    </row>
    <row r="10" spans="3:11" ht="20.100000000000001" customHeight="1">
      <c r="C10" s="203"/>
      <c r="D10" s="203"/>
      <c r="E10" s="203"/>
      <c r="F10" s="203"/>
      <c r="G10" s="204"/>
      <c r="H10" s="385"/>
      <c r="J10" s="27"/>
      <c r="K10" s="27"/>
    </row>
    <row r="11" spans="3:11" ht="18" customHeight="1">
      <c r="C11" s="205" t="s">
        <v>177</v>
      </c>
      <c r="D11" s="205"/>
      <c r="E11" s="205"/>
      <c r="F11" s="205"/>
      <c r="G11" s="206"/>
      <c r="H11" s="386"/>
      <c r="I11" s="207"/>
      <c r="J11" s="18"/>
      <c r="K11" s="18"/>
    </row>
    <row r="12" spans="3:11" ht="18" customHeight="1">
      <c r="C12" s="208" t="s">
        <v>527</v>
      </c>
      <c r="D12" s="208"/>
      <c r="E12" s="208"/>
      <c r="F12" s="208"/>
      <c r="G12" s="209"/>
      <c r="H12" s="387"/>
      <c r="I12" s="207"/>
      <c r="J12" s="18"/>
      <c r="K12" s="18"/>
    </row>
    <row r="13" spans="3:11" ht="18" customHeight="1">
      <c r="C13" s="199" t="s">
        <v>461</v>
      </c>
      <c r="D13" s="199"/>
      <c r="E13" s="199"/>
      <c r="F13" s="199"/>
      <c r="G13" s="210">
        <v>360</v>
      </c>
      <c r="H13" s="388">
        <v>466.12</v>
      </c>
      <c r="I13" s="207"/>
      <c r="J13" s="18"/>
      <c r="K13" s="18"/>
    </row>
    <row r="14" spans="3:11" ht="18" customHeight="1">
      <c r="C14" s="199" t="s">
        <v>178</v>
      </c>
      <c r="D14" s="199"/>
      <c r="E14" s="199"/>
      <c r="F14" s="199"/>
      <c r="G14" s="200">
        <v>2490</v>
      </c>
      <c r="H14" s="388">
        <f>655.04+26</f>
        <v>681.04</v>
      </c>
      <c r="I14" s="207"/>
      <c r="J14" s="18"/>
      <c r="K14" s="18"/>
    </row>
    <row r="15" spans="3:11" ht="18" customHeight="1">
      <c r="C15" s="199" t="s">
        <v>179</v>
      </c>
      <c r="D15" s="199"/>
      <c r="E15" s="199"/>
      <c r="F15" s="199"/>
      <c r="G15" s="210">
        <v>90</v>
      </c>
      <c r="H15" s="388">
        <v>59</v>
      </c>
      <c r="I15" s="207"/>
      <c r="J15" s="18"/>
      <c r="K15" s="18"/>
    </row>
    <row r="16" spans="3:11" ht="18" customHeight="1">
      <c r="C16" s="199" t="s">
        <v>180</v>
      </c>
      <c r="D16" s="199"/>
      <c r="E16" s="199"/>
      <c r="F16" s="199"/>
      <c r="G16" s="210">
        <v>16.78</v>
      </c>
      <c r="H16" s="388" t="s">
        <v>444</v>
      </c>
      <c r="I16" s="207"/>
      <c r="J16" s="18"/>
      <c r="K16" s="18"/>
    </row>
    <row r="17" spans="3:30" ht="18" customHeight="1">
      <c r="C17" s="199" t="s">
        <v>463</v>
      </c>
      <c r="D17" s="199"/>
      <c r="E17" s="199"/>
      <c r="F17" s="199"/>
      <c r="G17" s="210">
        <v>504.9</v>
      </c>
      <c r="H17" s="388">
        <v>423.03</v>
      </c>
      <c r="I17" s="207"/>
      <c r="J17" s="18"/>
      <c r="K17" s="18"/>
    </row>
    <row r="18" spans="3:30" ht="18" customHeight="1">
      <c r="C18" s="199" t="s">
        <v>464</v>
      </c>
      <c r="D18" s="199"/>
      <c r="E18" s="199"/>
      <c r="F18" s="199"/>
      <c r="G18" s="210">
        <v>117</v>
      </c>
      <c r="H18" s="388">
        <v>135.6</v>
      </c>
      <c r="I18" s="207"/>
      <c r="J18" s="18"/>
      <c r="K18" s="18"/>
    </row>
    <row r="19" spans="3:30" ht="18" customHeight="1">
      <c r="C19" s="199" t="s">
        <v>465</v>
      </c>
      <c r="D19" s="199"/>
      <c r="E19" s="199"/>
      <c r="F19" s="199"/>
      <c r="G19" s="210" t="s">
        <v>444</v>
      </c>
      <c r="H19" s="388">
        <v>27.49</v>
      </c>
      <c r="I19" s="207"/>
      <c r="J19" s="18"/>
      <c r="K19" s="18"/>
      <c r="N19" s="28"/>
    </row>
    <row r="20" spans="3:30" ht="18" customHeight="1">
      <c r="C20" s="199" t="s">
        <v>466</v>
      </c>
      <c r="D20" s="199"/>
      <c r="E20" s="199"/>
      <c r="F20" s="199"/>
      <c r="G20" s="210">
        <v>56.09</v>
      </c>
      <c r="H20" s="388">
        <v>18.809999999999999</v>
      </c>
      <c r="I20" s="207"/>
      <c r="J20" s="18"/>
      <c r="K20" s="18"/>
    </row>
    <row r="21" spans="3:30" ht="18" customHeight="1">
      <c r="C21" s="199" t="s">
        <v>467</v>
      </c>
      <c r="D21" s="199"/>
      <c r="E21" s="199"/>
      <c r="F21" s="199"/>
      <c r="G21" s="210">
        <v>3.5</v>
      </c>
      <c r="H21" s="388">
        <v>11.42</v>
      </c>
      <c r="I21" s="207"/>
      <c r="J21" s="18"/>
      <c r="K21" s="18"/>
    </row>
    <row r="22" spans="3:30" ht="18" customHeight="1">
      <c r="C22" s="199" t="s">
        <v>460</v>
      </c>
      <c r="D22" s="199"/>
      <c r="E22" s="199"/>
      <c r="F22" s="199"/>
      <c r="G22" s="210">
        <v>671.85</v>
      </c>
      <c r="H22" s="388">
        <v>591.58000000000004</v>
      </c>
      <c r="I22" s="207"/>
      <c r="J22" s="18"/>
      <c r="K22" s="18"/>
    </row>
    <row r="23" spans="3:30" ht="18" customHeight="1">
      <c r="C23" s="199" t="s">
        <v>181</v>
      </c>
      <c r="D23" s="199"/>
      <c r="E23" s="199"/>
      <c r="F23" s="199"/>
      <c r="G23" s="210">
        <v>670.08</v>
      </c>
      <c r="H23" s="388">
        <f>804.82+103.9</f>
        <v>908.72</v>
      </c>
      <c r="I23" s="207"/>
      <c r="J23" s="18"/>
      <c r="K23" s="18"/>
      <c r="L23" s="3" t="s">
        <v>0</v>
      </c>
    </row>
    <row r="24" spans="3:30" ht="18" customHeight="1">
      <c r="C24" s="199" t="s">
        <v>182</v>
      </c>
      <c r="D24" s="199"/>
      <c r="E24" s="199"/>
      <c r="F24" s="199"/>
      <c r="G24" s="211">
        <v>42.31</v>
      </c>
      <c r="H24" s="389" t="s">
        <v>444</v>
      </c>
      <c r="I24" s="207"/>
      <c r="J24" s="18"/>
      <c r="K24" s="18"/>
    </row>
    <row r="25" spans="3:30" ht="20.100000000000001" customHeight="1">
      <c r="C25" s="207"/>
      <c r="D25" s="207"/>
      <c r="E25" s="207"/>
      <c r="F25" s="207"/>
      <c r="G25" s="212"/>
      <c r="H25" s="390"/>
      <c r="I25" s="207"/>
      <c r="J25" s="18"/>
      <c r="K25" s="18"/>
    </row>
    <row r="26" spans="3:30" ht="18" customHeight="1">
      <c r="C26" s="213" t="s">
        <v>102</v>
      </c>
      <c r="D26" s="213"/>
      <c r="E26" s="213"/>
      <c r="F26" s="213"/>
      <c r="G26" s="213"/>
      <c r="H26" s="391"/>
      <c r="I26" s="207"/>
      <c r="J26" s="18"/>
      <c r="K26" s="18"/>
    </row>
    <row r="27" spans="3:30" ht="18" customHeight="1">
      <c r="C27" s="199" t="s">
        <v>528</v>
      </c>
      <c r="D27" s="199"/>
      <c r="E27" s="199"/>
      <c r="F27" s="199"/>
      <c r="G27" s="200">
        <v>433.97</v>
      </c>
      <c r="H27" s="484">
        <f>165.85+5.69</f>
        <v>171.54</v>
      </c>
      <c r="I27" s="207"/>
      <c r="J27" s="18"/>
      <c r="K27" s="18"/>
    </row>
    <row r="28" spans="3:30" ht="18" customHeight="1">
      <c r="C28" s="199" t="s">
        <v>529</v>
      </c>
      <c r="D28" s="199"/>
      <c r="E28" s="199"/>
      <c r="F28" s="199"/>
      <c r="G28" s="200">
        <v>2812.7</v>
      </c>
      <c r="H28" s="484">
        <f>750.96+1836.55</f>
        <v>2587.5100000000002</v>
      </c>
      <c r="I28" s="207"/>
      <c r="J28" s="18"/>
      <c r="K28" s="18"/>
    </row>
    <row r="29" spans="3:30" ht="18" customHeight="1">
      <c r="C29" s="199" t="s">
        <v>183</v>
      </c>
      <c r="D29" s="199"/>
      <c r="E29" s="199"/>
      <c r="F29" s="199"/>
      <c r="G29" s="200">
        <v>6420.3230000000003</v>
      </c>
      <c r="H29" s="484">
        <f>2312.94+2813</f>
        <v>5125.9400000000005</v>
      </c>
      <c r="I29" s="207"/>
      <c r="J29" s="18"/>
      <c r="K29" s="18"/>
    </row>
    <row r="30" spans="3:30" ht="20.100000000000001" customHeight="1">
      <c r="C30" s="207"/>
      <c r="D30" s="207"/>
      <c r="E30" s="207"/>
      <c r="F30" s="207"/>
      <c r="G30" s="212"/>
      <c r="H30" s="390"/>
      <c r="I30" s="207"/>
      <c r="J30" s="18"/>
      <c r="K30" s="18"/>
    </row>
    <row r="31" spans="3:30" ht="18" customHeight="1">
      <c r="C31" s="213" t="s">
        <v>184</v>
      </c>
      <c r="D31" s="213"/>
      <c r="E31" s="213"/>
      <c r="F31" s="213"/>
      <c r="G31" s="213"/>
      <c r="H31" s="391"/>
      <c r="I31" s="207"/>
      <c r="J31" s="18"/>
      <c r="K31" s="18"/>
      <c r="AD31" s="3" t="s">
        <v>0</v>
      </c>
    </row>
    <row r="32" spans="3:30" ht="18" customHeight="1">
      <c r="C32" s="199" t="s">
        <v>458</v>
      </c>
      <c r="D32" s="199"/>
      <c r="E32" s="199"/>
      <c r="F32" s="199"/>
      <c r="G32" s="210" t="s">
        <v>444</v>
      </c>
      <c r="H32" s="388">
        <v>250</v>
      </c>
      <c r="I32" s="207"/>
      <c r="J32" s="18"/>
      <c r="K32" s="18"/>
    </row>
    <row r="33" spans="3:11" ht="18" customHeight="1">
      <c r="C33" s="199" t="s">
        <v>459</v>
      </c>
      <c r="D33" s="199"/>
      <c r="E33" s="199"/>
      <c r="F33" s="199"/>
      <c r="G33" s="210" t="s">
        <v>444</v>
      </c>
      <c r="H33" s="388">
        <v>10420.049999999999</v>
      </c>
      <c r="I33" s="207"/>
      <c r="J33" s="18"/>
      <c r="K33" s="18"/>
    </row>
    <row r="34" spans="3:11" ht="18" customHeight="1">
      <c r="C34" s="199" t="s">
        <v>528</v>
      </c>
      <c r="D34" s="199"/>
      <c r="E34" s="199"/>
      <c r="F34" s="199"/>
      <c r="G34" s="210" t="s">
        <v>444</v>
      </c>
      <c r="H34" s="388">
        <v>7.06</v>
      </c>
      <c r="I34" s="207"/>
      <c r="J34" s="18"/>
      <c r="K34" s="18"/>
    </row>
    <row r="35" spans="3:11" ht="18" customHeight="1">
      <c r="C35" s="199" t="s">
        <v>460</v>
      </c>
      <c r="D35" s="199"/>
      <c r="E35" s="199"/>
      <c r="F35" s="199"/>
      <c r="G35" s="210" t="s">
        <v>444</v>
      </c>
      <c r="H35" s="388">
        <v>28.86</v>
      </c>
      <c r="I35" s="207"/>
      <c r="J35" s="18"/>
      <c r="K35" s="18"/>
    </row>
    <row r="36" spans="3:11" ht="18" customHeight="1">
      <c r="C36" s="199" t="s">
        <v>185</v>
      </c>
      <c r="D36" s="199"/>
      <c r="E36" s="199"/>
      <c r="F36" s="199"/>
      <c r="G36" s="210" t="s">
        <v>444</v>
      </c>
      <c r="H36" s="388">
        <v>196.29499999999999</v>
      </c>
      <c r="I36" s="207"/>
      <c r="J36" s="18"/>
      <c r="K36" s="18"/>
    </row>
    <row r="37" spans="3:11" ht="18" customHeight="1">
      <c r="C37" s="199" t="s">
        <v>182</v>
      </c>
      <c r="D37" s="199"/>
      <c r="E37" s="199"/>
      <c r="F37" s="199"/>
      <c r="G37" s="210" t="s">
        <v>444</v>
      </c>
      <c r="H37" s="388">
        <v>102.47</v>
      </c>
      <c r="I37" s="207"/>
      <c r="J37" s="18"/>
      <c r="K37" s="18"/>
    </row>
    <row r="38" spans="3:11" ht="20.100000000000001" customHeight="1">
      <c r="C38" s="207"/>
      <c r="D38" s="207"/>
      <c r="E38" s="207"/>
      <c r="F38" s="207"/>
      <c r="G38" s="212"/>
      <c r="H38" s="390"/>
      <c r="I38" s="207"/>
      <c r="J38" s="18"/>
      <c r="K38" s="18"/>
    </row>
    <row r="39" spans="3:11" ht="18" customHeight="1">
      <c r="C39" s="213" t="s">
        <v>173</v>
      </c>
      <c r="D39" s="213"/>
      <c r="E39" s="213"/>
      <c r="F39" s="213"/>
      <c r="G39" s="213"/>
      <c r="H39" s="391"/>
      <c r="I39" s="207"/>
      <c r="J39" s="18"/>
      <c r="K39" s="18"/>
    </row>
    <row r="40" spans="3:11" ht="18" customHeight="1">
      <c r="C40" s="199" t="s">
        <v>186</v>
      </c>
      <c r="D40" s="199"/>
      <c r="E40" s="199"/>
      <c r="F40" s="199"/>
      <c r="G40" s="200">
        <v>1497</v>
      </c>
      <c r="H40" s="383">
        <v>1496.24</v>
      </c>
      <c r="I40" s="207"/>
      <c r="J40" s="18"/>
      <c r="K40" s="18"/>
    </row>
    <row r="41" spans="3:11" ht="18" customHeight="1">
      <c r="C41" s="199" t="s">
        <v>183</v>
      </c>
      <c r="D41" s="199"/>
      <c r="E41" s="199"/>
      <c r="F41" s="199"/>
      <c r="G41" s="200">
        <v>1658</v>
      </c>
      <c r="H41" s="383">
        <v>1618.5</v>
      </c>
      <c r="I41" s="207"/>
      <c r="J41" s="18"/>
      <c r="K41" s="18"/>
    </row>
    <row r="42" spans="3:11" ht="20.100000000000001" customHeight="1">
      <c r="C42" s="207"/>
      <c r="D42" s="207"/>
      <c r="E42" s="207"/>
      <c r="F42" s="207"/>
      <c r="G42" s="212"/>
      <c r="H42" s="390"/>
      <c r="I42" s="207"/>
      <c r="J42" s="18"/>
      <c r="K42" s="18"/>
    </row>
    <row r="43" spans="3:11" ht="18" customHeight="1">
      <c r="C43" s="195" t="s">
        <v>524</v>
      </c>
      <c r="D43" s="195"/>
      <c r="E43" s="195"/>
      <c r="F43" s="195"/>
      <c r="G43" s="214" t="s">
        <v>187</v>
      </c>
      <c r="H43" s="392" t="s">
        <v>187</v>
      </c>
      <c r="I43" s="207"/>
      <c r="J43" s="18"/>
      <c r="K43" s="18"/>
    </row>
    <row r="44" spans="3:11" ht="18" customHeight="1">
      <c r="C44" s="199" t="s">
        <v>188</v>
      </c>
      <c r="D44" s="199"/>
      <c r="E44" s="199"/>
      <c r="F44" s="199"/>
      <c r="G44" s="200">
        <v>5002</v>
      </c>
      <c r="H44" s="383">
        <v>8217</v>
      </c>
      <c r="I44" s="207"/>
      <c r="J44" s="18"/>
      <c r="K44" s="18"/>
    </row>
    <row r="45" spans="3:11" ht="18" customHeight="1">
      <c r="C45" s="199" t="s">
        <v>453</v>
      </c>
      <c r="D45" s="199"/>
      <c r="E45" s="199"/>
      <c r="F45" s="199"/>
      <c r="G45" s="200">
        <v>4717</v>
      </c>
      <c r="H45" s="383">
        <v>5011</v>
      </c>
      <c r="I45" s="207"/>
      <c r="J45" s="18"/>
      <c r="K45" s="18"/>
    </row>
    <row r="46" spans="3:11" ht="18" customHeight="1">
      <c r="C46" s="199" t="s">
        <v>189</v>
      </c>
      <c r="D46" s="199"/>
      <c r="E46" s="199"/>
      <c r="F46" s="199"/>
      <c r="G46" s="200">
        <v>931</v>
      </c>
      <c r="H46" s="383">
        <v>1028</v>
      </c>
      <c r="I46" s="207"/>
      <c r="J46" s="18"/>
      <c r="K46" s="18"/>
    </row>
    <row r="47" spans="3:11" ht="18" customHeight="1">
      <c r="C47" s="199" t="s">
        <v>190</v>
      </c>
      <c r="D47" s="199"/>
      <c r="E47" s="199"/>
      <c r="F47" s="199"/>
      <c r="G47" s="200">
        <v>879</v>
      </c>
      <c r="H47" s="383">
        <v>901</v>
      </c>
      <c r="I47" s="207"/>
      <c r="J47" s="18"/>
      <c r="K47" s="18"/>
    </row>
    <row r="48" spans="3:11" ht="18" customHeight="1">
      <c r="C48" s="215" t="s">
        <v>191</v>
      </c>
      <c r="D48" s="215"/>
      <c r="E48" s="215"/>
      <c r="F48" s="215"/>
      <c r="G48" s="216">
        <v>660</v>
      </c>
      <c r="H48" s="393">
        <v>442.54961088480798</v>
      </c>
      <c r="I48" s="207"/>
      <c r="J48" s="18"/>
      <c r="K48" s="18"/>
    </row>
    <row r="49" spans="3:12" ht="20.100000000000001" customHeight="1">
      <c r="C49" s="207"/>
      <c r="D49" s="207"/>
      <c r="E49" s="207"/>
      <c r="F49" s="207"/>
      <c r="G49" s="212"/>
      <c r="H49" s="212"/>
      <c r="I49" s="207"/>
      <c r="J49" s="18"/>
      <c r="K49" s="18"/>
    </row>
    <row r="50" spans="3:12" ht="18" customHeight="1">
      <c r="C50" s="217" t="s">
        <v>787</v>
      </c>
      <c r="D50" s="217"/>
      <c r="E50" s="217"/>
      <c r="F50" s="217"/>
      <c r="G50" s="218"/>
      <c r="H50" s="218"/>
      <c r="I50" s="207"/>
      <c r="J50" s="18"/>
      <c r="K50" s="18"/>
    </row>
    <row r="51" spans="3:12" ht="60.6" customHeight="1">
      <c r="C51" s="219" t="s">
        <v>192</v>
      </c>
      <c r="D51" s="220" t="s">
        <v>168</v>
      </c>
      <c r="E51" s="220" t="s">
        <v>193</v>
      </c>
      <c r="F51" s="220" t="s">
        <v>194</v>
      </c>
      <c r="G51" s="220" t="s">
        <v>454</v>
      </c>
      <c r="H51" s="220" t="s">
        <v>173</v>
      </c>
    </row>
    <row r="52" spans="3:12" ht="18" customHeight="1">
      <c r="C52" s="197" t="s">
        <v>195</v>
      </c>
      <c r="D52" s="221">
        <v>1</v>
      </c>
      <c r="E52" s="221" t="s">
        <v>444</v>
      </c>
      <c r="F52" s="221" t="s">
        <v>444</v>
      </c>
      <c r="G52" s="197">
        <v>1</v>
      </c>
      <c r="H52" s="197"/>
    </row>
    <row r="53" spans="3:12" ht="18" customHeight="1">
      <c r="C53" s="199" t="s">
        <v>196</v>
      </c>
      <c r="D53" s="210">
        <v>11</v>
      </c>
      <c r="E53" s="210">
        <v>7</v>
      </c>
      <c r="F53" s="210" t="s">
        <v>444</v>
      </c>
      <c r="G53" s="199">
        <v>3</v>
      </c>
      <c r="H53" s="199">
        <v>1</v>
      </c>
    </row>
    <row r="54" spans="3:12" ht="18" customHeight="1">
      <c r="C54" s="201" t="s">
        <v>197</v>
      </c>
      <c r="D54" s="222">
        <v>1</v>
      </c>
      <c r="E54" s="222" t="s">
        <v>444</v>
      </c>
      <c r="F54" s="222" t="s">
        <v>444</v>
      </c>
      <c r="G54" s="201">
        <v>1</v>
      </c>
      <c r="H54" s="201"/>
    </row>
    <row r="55" spans="3:12" ht="20.100000000000001" customHeight="1">
      <c r="C55" s="223"/>
      <c r="D55" s="224"/>
      <c r="E55" s="224"/>
      <c r="F55" s="223"/>
      <c r="G55" s="223"/>
      <c r="H55" s="223"/>
    </row>
    <row r="56" spans="3:12" ht="18" customHeight="1">
      <c r="C56" s="213" t="s">
        <v>198</v>
      </c>
      <c r="D56" s="218"/>
      <c r="E56" s="218"/>
      <c r="F56" s="225"/>
      <c r="G56" s="225"/>
      <c r="H56" s="225"/>
    </row>
    <row r="57" spans="3:12" ht="18" customHeight="1">
      <c r="C57" s="199" t="s">
        <v>526</v>
      </c>
      <c r="D57" s="210" t="s">
        <v>444</v>
      </c>
      <c r="E57" s="210" t="s">
        <v>444</v>
      </c>
      <c r="F57" s="210" t="s">
        <v>444</v>
      </c>
      <c r="G57" s="210" t="s">
        <v>444</v>
      </c>
      <c r="H57" s="210" t="s">
        <v>444</v>
      </c>
    </row>
    <row r="58" spans="3:12" ht="18" customHeight="1">
      <c r="C58" s="201" t="s">
        <v>525</v>
      </c>
      <c r="D58" s="222" t="s">
        <v>444</v>
      </c>
      <c r="E58" s="222" t="s">
        <v>444</v>
      </c>
      <c r="F58" s="222" t="s">
        <v>444</v>
      </c>
      <c r="G58" s="222" t="s">
        <v>444</v>
      </c>
      <c r="H58" s="222" t="s">
        <v>444</v>
      </c>
    </row>
    <row r="59" spans="3:12" ht="20.100000000000001" customHeight="1">
      <c r="C59" s="112"/>
      <c r="D59" s="112"/>
      <c r="E59" s="112"/>
      <c r="F59" s="112"/>
      <c r="G59" s="130"/>
      <c r="H59" s="130"/>
    </row>
    <row r="60" spans="3:12" ht="5.0999999999999996" customHeight="1">
      <c r="C60" s="69"/>
      <c r="D60" s="69"/>
      <c r="E60" s="69"/>
      <c r="F60" s="69"/>
      <c r="G60" s="70"/>
      <c r="H60" s="70"/>
    </row>
    <row r="61" spans="3:12" ht="18" customHeight="1">
      <c r="C61" s="524" t="s">
        <v>768</v>
      </c>
      <c r="D61" s="524"/>
      <c r="E61" s="524"/>
      <c r="F61" s="524"/>
      <c r="G61" s="524"/>
      <c r="H61" s="524"/>
      <c r="I61" s="226"/>
      <c r="J61" s="19"/>
      <c r="K61" s="19"/>
      <c r="L61" s="19"/>
    </row>
    <row r="62" spans="3:12" ht="18" customHeight="1">
      <c r="C62" s="524" t="s">
        <v>892</v>
      </c>
      <c r="D62" s="524"/>
      <c r="E62" s="524"/>
      <c r="F62" s="524"/>
      <c r="G62" s="524"/>
      <c r="H62" s="524"/>
      <c r="I62" s="226"/>
      <c r="J62" s="19"/>
      <c r="K62" s="19"/>
      <c r="L62" s="19"/>
    </row>
    <row r="63" spans="3:12" ht="18" customHeight="1">
      <c r="C63" s="524" t="s">
        <v>455</v>
      </c>
      <c r="D63" s="524"/>
      <c r="E63" s="524"/>
      <c r="F63" s="524"/>
      <c r="G63" s="524"/>
      <c r="H63" s="524"/>
      <c r="I63" s="226"/>
      <c r="J63" s="19"/>
      <c r="K63" s="19"/>
      <c r="L63" s="19"/>
    </row>
    <row r="64" spans="3:12" ht="27.95" customHeight="1">
      <c r="C64" s="524" t="s">
        <v>523</v>
      </c>
      <c r="D64" s="524"/>
      <c r="E64" s="524"/>
      <c r="F64" s="524"/>
      <c r="G64" s="524"/>
      <c r="H64" s="524"/>
      <c r="I64" s="226"/>
      <c r="J64" s="19"/>
      <c r="K64" s="19"/>
      <c r="L64" s="19"/>
    </row>
    <row r="65" spans="3:12" ht="18" customHeight="1">
      <c r="C65" s="524" t="s">
        <v>456</v>
      </c>
      <c r="D65" s="524"/>
      <c r="E65" s="524"/>
      <c r="F65" s="524"/>
      <c r="G65" s="524"/>
      <c r="H65" s="524"/>
      <c r="I65" s="226"/>
      <c r="J65" s="19"/>
      <c r="K65" s="19"/>
      <c r="L65" s="19"/>
    </row>
    <row r="66" spans="3:12" ht="18" customHeight="1">
      <c r="C66" s="524" t="s">
        <v>457</v>
      </c>
      <c r="D66" s="524"/>
      <c r="E66" s="524"/>
      <c r="F66" s="524"/>
      <c r="G66" s="524"/>
      <c r="H66" s="524"/>
      <c r="I66" s="226"/>
      <c r="J66" s="19"/>
      <c r="K66" s="19"/>
      <c r="L66" s="19"/>
    </row>
    <row r="67" spans="3:12" ht="5.0999999999999996" customHeight="1">
      <c r="C67" s="71"/>
      <c r="D67" s="71"/>
      <c r="E67" s="71"/>
      <c r="F67" s="71"/>
      <c r="G67" s="72"/>
      <c r="H67" s="72"/>
      <c r="I67" s="154"/>
      <c r="J67" s="9"/>
      <c r="K67" s="9"/>
      <c r="L67" s="9"/>
    </row>
    <row r="68" spans="3:12" ht="18" customHeight="1">
      <c r="C68" s="228"/>
      <c r="D68" s="228"/>
      <c r="E68" s="228"/>
      <c r="F68" s="228"/>
      <c r="G68" s="227"/>
      <c r="H68" s="227"/>
      <c r="I68" s="229"/>
      <c r="J68" s="2"/>
      <c r="K68" s="2"/>
      <c r="L68" s="2"/>
    </row>
    <row r="69" spans="3:12" ht="18" customHeight="1">
      <c r="C69" s="189"/>
      <c r="D69" s="189"/>
      <c r="E69" s="189"/>
      <c r="F69" s="189"/>
      <c r="G69" s="230"/>
      <c r="H69" s="230"/>
      <c r="I69" s="151"/>
      <c r="J69" s="6"/>
      <c r="K69" s="6"/>
      <c r="L69" s="6"/>
    </row>
    <row r="70" spans="3:12" ht="18" customHeight="1">
      <c r="C70" s="112"/>
      <c r="D70" s="112"/>
      <c r="E70" s="112"/>
      <c r="F70" s="112"/>
      <c r="G70" s="227"/>
      <c r="H70" s="227"/>
      <c r="I70" s="229"/>
      <c r="J70" s="2"/>
      <c r="K70" s="2"/>
      <c r="L70" s="2"/>
    </row>
    <row r="71" spans="3:12" ht="18" customHeight="1">
      <c r="C71" s="112"/>
      <c r="D71" s="112"/>
      <c r="E71" s="112"/>
      <c r="F71" s="112"/>
      <c r="G71" s="130"/>
      <c r="H71" s="130"/>
    </row>
    <row r="72" spans="3:12" ht="18" customHeight="1">
      <c r="C72" s="112"/>
      <c r="D72" s="112"/>
      <c r="E72" s="112"/>
      <c r="F72" s="112"/>
      <c r="G72" s="130"/>
      <c r="H72" s="130"/>
    </row>
    <row r="73" spans="3:12" ht="18" customHeight="1">
      <c r="C73" s="112"/>
      <c r="D73" s="112"/>
      <c r="E73" s="112"/>
      <c r="F73" s="112"/>
      <c r="G73" s="130"/>
      <c r="H73" s="130"/>
    </row>
    <row r="74" spans="3:12" ht="18" customHeight="1">
      <c r="C74" s="112"/>
      <c r="D74" s="112"/>
      <c r="E74" s="112"/>
      <c r="F74" s="112"/>
      <c r="G74" s="130"/>
      <c r="H74" s="130"/>
    </row>
    <row r="75" spans="3:12" ht="18" customHeight="1">
      <c r="C75" s="112"/>
      <c r="D75" s="112"/>
      <c r="E75" s="112"/>
      <c r="F75" s="112"/>
      <c r="G75" s="130"/>
      <c r="H75" s="130"/>
    </row>
    <row r="76" spans="3:12" ht="18" customHeight="1">
      <c r="C76" s="112"/>
      <c r="D76" s="112"/>
      <c r="E76" s="112"/>
      <c r="F76" s="112"/>
      <c r="G76" s="130"/>
      <c r="H76" s="130"/>
    </row>
    <row r="77" spans="3:12" ht="18" customHeight="1">
      <c r="C77" s="112"/>
      <c r="D77" s="112"/>
      <c r="E77" s="112"/>
      <c r="F77" s="112"/>
      <c r="G77" s="130"/>
      <c r="H77" s="130"/>
    </row>
    <row r="78" spans="3:12" ht="18" customHeight="1">
      <c r="C78" s="112"/>
      <c r="D78" s="112"/>
      <c r="E78" s="112"/>
      <c r="F78" s="112"/>
      <c r="G78" s="130"/>
      <c r="H78" s="130"/>
    </row>
    <row r="79" spans="3:12" ht="18" customHeight="1">
      <c r="C79" s="112"/>
      <c r="D79" s="112"/>
      <c r="E79" s="112"/>
      <c r="F79" s="112"/>
      <c r="G79" s="130"/>
      <c r="H79" s="130"/>
    </row>
    <row r="80" spans="3:12" ht="18" customHeight="1">
      <c r="C80" s="112"/>
      <c r="D80" s="112"/>
      <c r="E80" s="112"/>
      <c r="F80" s="112"/>
      <c r="G80" s="130"/>
      <c r="H80" s="130"/>
    </row>
    <row r="81" spans="3:8" ht="18" customHeight="1">
      <c r="C81" s="112"/>
      <c r="D81" s="112"/>
      <c r="E81" s="112"/>
      <c r="F81" s="112"/>
      <c r="G81" s="130"/>
      <c r="H81" s="130"/>
    </row>
    <row r="82" spans="3:8" ht="18" customHeight="1">
      <c r="C82" s="112"/>
      <c r="D82" s="112"/>
      <c r="E82" s="112"/>
      <c r="F82" s="112"/>
      <c r="G82" s="130"/>
      <c r="H82" s="130"/>
    </row>
    <row r="83" spans="3:8" ht="18" customHeight="1">
      <c r="C83" s="112"/>
      <c r="D83" s="112"/>
      <c r="E83" s="112"/>
      <c r="F83" s="112"/>
      <c r="G83" s="130"/>
      <c r="H83" s="130"/>
    </row>
    <row r="84" spans="3:8" ht="18" customHeight="1">
      <c r="C84" s="112"/>
      <c r="D84" s="112"/>
      <c r="E84" s="112"/>
      <c r="F84" s="112"/>
      <c r="G84" s="130"/>
      <c r="H84" s="130"/>
    </row>
    <row r="85" spans="3:8" ht="18" customHeight="1">
      <c r="C85" s="112"/>
      <c r="D85" s="112"/>
      <c r="E85" s="112"/>
      <c r="F85" s="112"/>
      <c r="G85" s="130"/>
      <c r="H85" s="130"/>
    </row>
    <row r="86" spans="3:8" ht="18" customHeight="1">
      <c r="C86" s="112"/>
      <c r="D86" s="112"/>
      <c r="E86" s="112"/>
      <c r="F86" s="112"/>
      <c r="G86" s="130"/>
      <c r="H86" s="130"/>
    </row>
    <row r="87" spans="3:8" ht="18" customHeight="1">
      <c r="C87" s="112"/>
      <c r="D87" s="112"/>
      <c r="E87" s="112"/>
      <c r="F87" s="112"/>
      <c r="G87" s="130"/>
      <c r="H87" s="130"/>
    </row>
    <row r="88" spans="3:8" ht="18" customHeight="1">
      <c r="C88" s="112"/>
      <c r="D88" s="112"/>
      <c r="E88" s="112"/>
      <c r="F88" s="112"/>
      <c r="G88" s="130"/>
      <c r="H88" s="130"/>
    </row>
    <row r="89" spans="3:8" ht="18" customHeight="1">
      <c r="C89" s="112"/>
      <c r="D89" s="112"/>
      <c r="E89" s="112"/>
      <c r="F89" s="112"/>
      <c r="G89" s="130"/>
      <c r="H89" s="130"/>
    </row>
    <row r="90" spans="3:8" ht="18" customHeight="1">
      <c r="C90" s="112"/>
      <c r="D90" s="112"/>
      <c r="E90" s="112"/>
      <c r="F90" s="112"/>
      <c r="G90" s="130"/>
      <c r="H90" s="130"/>
    </row>
    <row r="91" spans="3:8" ht="18" customHeight="1">
      <c r="C91" s="112"/>
      <c r="D91" s="112"/>
      <c r="E91" s="112"/>
      <c r="F91" s="112"/>
      <c r="G91" s="130"/>
      <c r="H91" s="130"/>
    </row>
    <row r="92" spans="3:8" ht="18" customHeight="1">
      <c r="C92" s="112"/>
      <c r="D92" s="112"/>
      <c r="E92" s="112"/>
      <c r="F92" s="112"/>
      <c r="G92" s="130"/>
      <c r="H92" s="130"/>
    </row>
    <row r="93" spans="3:8" ht="18" customHeight="1">
      <c r="C93" s="112"/>
      <c r="D93" s="112"/>
      <c r="E93" s="112"/>
      <c r="F93" s="112"/>
      <c r="G93" s="130"/>
      <c r="H93" s="130"/>
    </row>
    <row r="94" spans="3:8" ht="18" customHeight="1">
      <c r="C94" s="112"/>
      <c r="D94" s="112"/>
      <c r="E94" s="112"/>
      <c r="F94" s="112"/>
      <c r="G94" s="130"/>
      <c r="H94" s="130"/>
    </row>
    <row r="95" spans="3:8" ht="18" customHeight="1">
      <c r="C95" s="112"/>
      <c r="D95" s="112"/>
      <c r="E95" s="112"/>
      <c r="F95" s="112"/>
      <c r="G95" s="130"/>
      <c r="H95" s="130"/>
    </row>
    <row r="96" spans="3:8" ht="18" customHeight="1">
      <c r="C96" s="112"/>
      <c r="D96" s="112"/>
      <c r="E96" s="112"/>
      <c r="F96" s="112"/>
      <c r="G96" s="130"/>
      <c r="H96" s="130"/>
    </row>
    <row r="97" spans="3:8" ht="18" customHeight="1">
      <c r="C97" s="112"/>
      <c r="D97" s="112"/>
      <c r="E97" s="112"/>
      <c r="F97" s="112"/>
      <c r="G97" s="130"/>
      <c r="H97" s="130"/>
    </row>
    <row r="98" spans="3:8" ht="18" customHeight="1">
      <c r="C98" s="112"/>
      <c r="D98" s="112"/>
      <c r="E98" s="112"/>
      <c r="F98" s="112"/>
      <c r="G98" s="130"/>
      <c r="H98" s="130"/>
    </row>
    <row r="99" spans="3:8" ht="18" customHeight="1">
      <c r="C99" s="112"/>
      <c r="D99" s="112"/>
      <c r="E99" s="112"/>
      <c r="F99" s="112"/>
      <c r="G99" s="130"/>
      <c r="H99" s="130"/>
    </row>
    <row r="100" spans="3:8" ht="18" customHeight="1">
      <c r="C100" s="112"/>
      <c r="D100" s="112"/>
      <c r="E100" s="112"/>
      <c r="F100" s="112"/>
      <c r="G100" s="130"/>
      <c r="H100" s="130"/>
    </row>
    <row r="101" spans="3:8" ht="18" customHeight="1">
      <c r="C101" s="112"/>
      <c r="D101" s="112"/>
      <c r="E101" s="112"/>
      <c r="F101" s="112"/>
      <c r="G101" s="130"/>
      <c r="H101" s="130"/>
    </row>
    <row r="102" spans="3:8" ht="18" customHeight="1">
      <c r="C102" s="112"/>
      <c r="D102" s="112"/>
      <c r="E102" s="112"/>
      <c r="F102" s="112"/>
      <c r="G102" s="130"/>
      <c r="H102" s="130"/>
    </row>
    <row r="103" spans="3:8" ht="18" customHeight="1">
      <c r="C103" s="112"/>
      <c r="D103" s="112"/>
      <c r="E103" s="112"/>
      <c r="F103" s="112"/>
      <c r="G103" s="130"/>
      <c r="H103" s="130"/>
    </row>
    <row r="104" spans="3:8" ht="18" customHeight="1">
      <c r="C104" s="112"/>
      <c r="D104" s="112"/>
      <c r="E104" s="112"/>
      <c r="F104" s="112"/>
      <c r="G104" s="130"/>
      <c r="H104" s="130"/>
    </row>
    <row r="105" spans="3:8" ht="18" customHeight="1">
      <c r="C105" s="112"/>
      <c r="D105" s="112"/>
      <c r="E105" s="112"/>
      <c r="F105" s="112"/>
      <c r="G105" s="130"/>
      <c r="H105" s="130"/>
    </row>
    <row r="106" spans="3:8" ht="18" customHeight="1">
      <c r="C106" s="112"/>
      <c r="D106" s="112"/>
      <c r="E106" s="112"/>
      <c r="F106" s="112"/>
      <c r="G106" s="130"/>
      <c r="H106" s="130"/>
    </row>
    <row r="107" spans="3:8" ht="18" customHeight="1">
      <c r="C107" s="112"/>
      <c r="D107" s="112"/>
      <c r="E107" s="112"/>
      <c r="F107" s="112"/>
      <c r="G107" s="130"/>
      <c r="H107" s="130"/>
    </row>
    <row r="108" spans="3:8" ht="18" customHeight="1">
      <c r="C108" s="112"/>
      <c r="D108" s="112"/>
      <c r="E108" s="112"/>
      <c r="F108" s="112"/>
      <c r="G108" s="130"/>
      <c r="H108" s="130"/>
    </row>
    <row r="109" spans="3:8" ht="18" customHeight="1">
      <c r="C109" s="112"/>
      <c r="D109" s="112"/>
      <c r="E109" s="112"/>
      <c r="F109" s="112"/>
      <c r="G109" s="130"/>
      <c r="H109" s="130"/>
    </row>
    <row r="110" spans="3:8" ht="18" customHeight="1">
      <c r="C110" s="112"/>
      <c r="D110" s="112"/>
      <c r="E110" s="112"/>
      <c r="F110" s="112"/>
      <c r="G110" s="130"/>
      <c r="H110" s="130"/>
    </row>
    <row r="111" spans="3:8" ht="18" customHeight="1">
      <c r="C111" s="112"/>
      <c r="D111" s="112"/>
      <c r="E111" s="112"/>
      <c r="F111" s="112"/>
      <c r="G111" s="130"/>
      <c r="H111" s="130"/>
    </row>
    <row r="112" spans="3:8" ht="18" customHeight="1">
      <c r="C112" s="112"/>
      <c r="D112" s="112"/>
      <c r="E112" s="112"/>
      <c r="F112" s="112"/>
      <c r="G112" s="130"/>
      <c r="H112" s="130"/>
    </row>
    <row r="113" spans="3:8" ht="18" customHeight="1">
      <c r="C113" s="112"/>
      <c r="D113" s="112"/>
      <c r="E113" s="112"/>
      <c r="F113" s="112"/>
      <c r="G113" s="130"/>
      <c r="H113" s="130"/>
    </row>
    <row r="114" spans="3:8" ht="18" customHeight="1">
      <c r="C114" s="112"/>
      <c r="D114" s="112"/>
      <c r="E114" s="112"/>
      <c r="F114" s="112"/>
      <c r="G114" s="130"/>
      <c r="H114" s="130"/>
    </row>
    <row r="115" spans="3:8" ht="18" customHeight="1">
      <c r="C115" s="112"/>
      <c r="D115" s="112"/>
      <c r="E115" s="112"/>
      <c r="F115" s="112"/>
      <c r="G115" s="130"/>
      <c r="H115" s="130"/>
    </row>
    <row r="116" spans="3:8" ht="18" customHeight="1">
      <c r="C116" s="112"/>
      <c r="D116" s="112"/>
      <c r="E116" s="112"/>
      <c r="F116" s="112"/>
      <c r="G116" s="130"/>
      <c r="H116" s="130"/>
    </row>
    <row r="117" spans="3:8" ht="18" customHeight="1">
      <c r="C117" s="112"/>
      <c r="D117" s="112"/>
      <c r="E117" s="112"/>
      <c r="F117" s="112"/>
      <c r="G117" s="130"/>
      <c r="H117" s="130"/>
    </row>
    <row r="118" spans="3:8" ht="18" customHeight="1">
      <c r="C118" s="112"/>
      <c r="D118" s="112"/>
      <c r="E118" s="112"/>
      <c r="F118" s="112"/>
      <c r="G118" s="130"/>
      <c r="H118" s="130"/>
    </row>
    <row r="119" spans="3:8" ht="18" customHeight="1">
      <c r="C119" s="112"/>
      <c r="D119" s="112"/>
      <c r="E119" s="112"/>
      <c r="F119" s="112"/>
      <c r="G119" s="130"/>
      <c r="H119" s="130"/>
    </row>
    <row r="120" spans="3:8" ht="18" customHeight="1">
      <c r="C120" s="112"/>
      <c r="D120" s="112"/>
      <c r="E120" s="112"/>
      <c r="F120" s="112"/>
      <c r="G120" s="130"/>
      <c r="H120" s="130"/>
    </row>
    <row r="121" spans="3:8" ht="18" customHeight="1">
      <c r="C121" s="112"/>
      <c r="D121" s="112"/>
      <c r="E121" s="112"/>
      <c r="F121" s="112"/>
      <c r="G121" s="130"/>
      <c r="H121" s="130"/>
    </row>
    <row r="122" spans="3:8" ht="18" customHeight="1">
      <c r="C122" s="112"/>
      <c r="D122" s="112"/>
      <c r="E122" s="112"/>
      <c r="F122" s="112"/>
      <c r="G122" s="130"/>
      <c r="H122" s="130"/>
    </row>
    <row r="123" spans="3:8" ht="18" customHeight="1">
      <c r="C123" s="112"/>
      <c r="D123" s="112"/>
      <c r="E123" s="112"/>
      <c r="F123" s="112"/>
      <c r="G123" s="130"/>
      <c r="H123" s="130"/>
    </row>
    <row r="124" spans="3:8" ht="18" customHeight="1">
      <c r="C124" s="112"/>
      <c r="D124" s="112"/>
      <c r="E124" s="112"/>
      <c r="F124" s="112"/>
      <c r="G124" s="130"/>
      <c r="H124" s="130"/>
    </row>
    <row r="125" spans="3:8" ht="18" customHeight="1">
      <c r="C125" s="112"/>
      <c r="D125" s="112"/>
      <c r="E125" s="112"/>
      <c r="F125" s="112"/>
      <c r="G125" s="130"/>
      <c r="H125" s="130"/>
    </row>
    <row r="126" spans="3:8" ht="18" customHeight="1">
      <c r="C126" s="112"/>
      <c r="D126" s="112"/>
      <c r="E126" s="112"/>
      <c r="F126" s="112"/>
      <c r="G126" s="130"/>
      <c r="H126" s="130"/>
    </row>
    <row r="127" spans="3:8" ht="18" customHeight="1">
      <c r="C127" s="112"/>
      <c r="D127" s="112"/>
      <c r="E127" s="112"/>
      <c r="F127" s="112"/>
      <c r="G127" s="130"/>
      <c r="H127" s="130"/>
    </row>
    <row r="128" spans="3:8" ht="18" customHeight="1">
      <c r="C128" s="112"/>
      <c r="D128" s="112"/>
      <c r="E128" s="112"/>
      <c r="F128" s="112"/>
      <c r="G128" s="130"/>
      <c r="H128" s="130"/>
    </row>
    <row r="129" spans="3:8" ht="18" customHeight="1">
      <c r="C129" s="112"/>
      <c r="D129" s="112"/>
      <c r="E129" s="112"/>
      <c r="F129" s="112"/>
      <c r="G129" s="130"/>
      <c r="H129" s="130"/>
    </row>
    <row r="130" spans="3:8" ht="18" customHeight="1">
      <c r="C130" s="112"/>
      <c r="D130" s="112"/>
      <c r="E130" s="112"/>
      <c r="F130" s="112"/>
      <c r="G130" s="130"/>
      <c r="H130" s="130"/>
    </row>
    <row r="131" spans="3:8" ht="18" customHeight="1">
      <c r="C131" s="112"/>
      <c r="D131" s="112"/>
      <c r="E131" s="112"/>
      <c r="F131" s="112"/>
      <c r="G131" s="130"/>
      <c r="H131" s="130"/>
    </row>
    <row r="132" spans="3:8" ht="18" customHeight="1">
      <c r="C132" s="112"/>
      <c r="D132" s="112"/>
      <c r="E132" s="112"/>
      <c r="F132" s="112"/>
      <c r="G132" s="130"/>
      <c r="H132" s="130"/>
    </row>
    <row r="133" spans="3:8" ht="18" customHeight="1">
      <c r="C133" s="112"/>
      <c r="D133" s="112"/>
      <c r="E133" s="112"/>
      <c r="F133" s="112"/>
      <c r="G133" s="130"/>
      <c r="H133" s="130"/>
    </row>
    <row r="134" spans="3:8" ht="18" customHeight="1">
      <c r="C134" s="112"/>
      <c r="D134" s="112"/>
      <c r="E134" s="112"/>
      <c r="F134" s="112"/>
      <c r="G134" s="130"/>
      <c r="H134" s="130"/>
    </row>
    <row r="135" spans="3:8" ht="18" customHeight="1">
      <c r="C135" s="112"/>
      <c r="D135" s="112"/>
      <c r="E135" s="112"/>
      <c r="F135" s="112"/>
      <c r="G135" s="130"/>
      <c r="H135" s="130"/>
    </row>
    <row r="136" spans="3:8" ht="18" customHeight="1">
      <c r="C136" s="112"/>
      <c r="D136" s="112"/>
      <c r="E136" s="112"/>
      <c r="F136" s="112"/>
      <c r="G136" s="130"/>
      <c r="H136" s="130"/>
    </row>
    <row r="137" spans="3:8" ht="18" customHeight="1">
      <c r="C137" s="112"/>
      <c r="D137" s="112"/>
      <c r="E137" s="112"/>
      <c r="F137" s="112"/>
      <c r="G137" s="130"/>
      <c r="H137" s="130"/>
    </row>
    <row r="138" spans="3:8" ht="18" customHeight="1">
      <c r="C138" s="112"/>
      <c r="D138" s="112"/>
      <c r="E138" s="112"/>
      <c r="F138" s="112"/>
      <c r="G138" s="130"/>
      <c r="H138" s="130"/>
    </row>
    <row r="139" spans="3:8" ht="18" customHeight="1">
      <c r="C139" s="112"/>
      <c r="D139" s="112"/>
      <c r="E139" s="112"/>
      <c r="F139" s="112"/>
      <c r="G139" s="130"/>
      <c r="H139" s="130"/>
    </row>
    <row r="140" spans="3:8" ht="18" customHeight="1">
      <c r="C140" s="112"/>
      <c r="D140" s="112"/>
      <c r="E140" s="112"/>
      <c r="F140" s="112"/>
      <c r="G140" s="130"/>
      <c r="H140" s="130"/>
    </row>
    <row r="141" spans="3:8" ht="18" customHeight="1">
      <c r="C141" s="112"/>
      <c r="D141" s="112"/>
      <c r="E141" s="112"/>
      <c r="F141" s="112"/>
      <c r="G141" s="130"/>
      <c r="H141" s="130"/>
    </row>
    <row r="142" spans="3:8" ht="18" customHeight="1">
      <c r="C142" s="112"/>
      <c r="D142" s="112"/>
      <c r="E142" s="112"/>
      <c r="F142" s="112"/>
      <c r="G142" s="130"/>
      <c r="H142" s="130"/>
    </row>
    <row r="143" spans="3:8" ht="18" customHeight="1">
      <c r="C143" s="112"/>
      <c r="D143" s="112"/>
      <c r="E143" s="112"/>
      <c r="F143" s="112"/>
      <c r="G143" s="130"/>
      <c r="H143" s="130"/>
    </row>
    <row r="144" spans="3:8" ht="18" customHeight="1">
      <c r="C144" s="112"/>
      <c r="D144" s="112"/>
      <c r="E144" s="112"/>
      <c r="F144" s="112"/>
      <c r="G144" s="130"/>
      <c r="H144" s="130"/>
    </row>
    <row r="145" spans="3:8" ht="18" customHeight="1">
      <c r="C145" s="112"/>
      <c r="D145" s="112"/>
      <c r="E145" s="112"/>
      <c r="F145" s="112"/>
      <c r="G145" s="130"/>
      <c r="H145" s="130"/>
    </row>
    <row r="146" spans="3:8" ht="18" customHeight="1">
      <c r="C146" s="112"/>
      <c r="D146" s="112"/>
      <c r="E146" s="112"/>
      <c r="F146" s="112"/>
      <c r="G146" s="130"/>
      <c r="H146" s="130"/>
    </row>
    <row r="147" spans="3:8" ht="18" customHeight="1">
      <c r="C147" s="112"/>
      <c r="D147" s="112"/>
      <c r="E147" s="112"/>
      <c r="F147" s="112"/>
      <c r="G147" s="130"/>
      <c r="H147" s="130"/>
    </row>
    <row r="148" spans="3:8" ht="18" customHeight="1">
      <c r="C148" s="112"/>
      <c r="D148" s="112"/>
      <c r="E148" s="112"/>
      <c r="F148" s="112"/>
      <c r="G148" s="130"/>
      <c r="H148" s="130"/>
    </row>
    <row r="149" spans="3:8" ht="18" customHeight="1">
      <c r="C149" s="112"/>
      <c r="D149" s="112"/>
      <c r="E149" s="112"/>
      <c r="F149" s="112"/>
      <c r="G149" s="130"/>
      <c r="H149" s="130"/>
    </row>
    <row r="150" spans="3:8" ht="18" customHeight="1">
      <c r="C150" s="112"/>
      <c r="D150" s="112"/>
      <c r="E150" s="112"/>
      <c r="F150" s="112"/>
      <c r="G150" s="130"/>
      <c r="H150" s="130"/>
    </row>
    <row r="151" spans="3:8" ht="18" customHeight="1">
      <c r="C151" s="112"/>
      <c r="D151" s="112"/>
      <c r="E151" s="112"/>
      <c r="F151" s="112"/>
      <c r="G151" s="130"/>
      <c r="H151" s="130"/>
    </row>
    <row r="152" spans="3:8" ht="18" customHeight="1">
      <c r="C152" s="112"/>
      <c r="D152" s="112"/>
      <c r="E152" s="112"/>
      <c r="F152" s="112"/>
      <c r="G152" s="130"/>
      <c r="H152" s="130"/>
    </row>
    <row r="153" spans="3:8" ht="18" customHeight="1">
      <c r="C153" s="112"/>
      <c r="D153" s="112"/>
      <c r="E153" s="112"/>
      <c r="F153" s="112"/>
      <c r="G153" s="130"/>
      <c r="H153" s="130"/>
    </row>
    <row r="154" spans="3:8" ht="18" customHeight="1">
      <c r="C154" s="112"/>
      <c r="D154" s="112"/>
      <c r="E154" s="112"/>
      <c r="F154" s="112"/>
      <c r="G154" s="130"/>
      <c r="H154" s="130"/>
    </row>
    <row r="155" spans="3:8" ht="18" customHeight="1">
      <c r="C155" s="112"/>
      <c r="D155" s="112"/>
      <c r="E155" s="112"/>
      <c r="F155" s="112"/>
      <c r="G155" s="130"/>
      <c r="H155" s="130"/>
    </row>
    <row r="156" spans="3:8" ht="18" customHeight="1">
      <c r="C156" s="112"/>
      <c r="D156" s="112"/>
      <c r="E156" s="112"/>
      <c r="F156" s="112"/>
      <c r="G156" s="130"/>
      <c r="H156" s="130"/>
    </row>
    <row r="157" spans="3:8" ht="18" customHeight="1">
      <c r="C157" s="112"/>
      <c r="D157" s="112"/>
      <c r="E157" s="112"/>
      <c r="F157" s="112"/>
      <c r="G157" s="130"/>
      <c r="H157" s="130"/>
    </row>
    <row r="158" spans="3:8" ht="18" customHeight="1">
      <c r="C158" s="112"/>
      <c r="D158" s="112"/>
      <c r="E158" s="112"/>
      <c r="F158" s="112"/>
      <c r="G158" s="130"/>
      <c r="H158" s="130"/>
    </row>
    <row r="159" spans="3:8" ht="18" customHeight="1">
      <c r="C159" s="112"/>
      <c r="D159" s="112"/>
      <c r="E159" s="112"/>
      <c r="F159" s="112"/>
      <c r="G159" s="130"/>
      <c r="H159" s="130"/>
    </row>
    <row r="160" spans="3:8" ht="18" customHeight="1">
      <c r="C160" s="112"/>
      <c r="D160" s="112"/>
      <c r="E160" s="112"/>
      <c r="F160" s="112"/>
      <c r="G160" s="130"/>
      <c r="H160" s="130"/>
    </row>
    <row r="161" spans="3:8" ht="18" customHeight="1">
      <c r="C161" s="112"/>
      <c r="D161" s="112"/>
      <c r="E161" s="112"/>
      <c r="F161" s="112"/>
      <c r="G161" s="130"/>
      <c r="H161" s="130"/>
    </row>
    <row r="162" spans="3:8" ht="18" customHeight="1">
      <c r="C162" s="112"/>
      <c r="D162" s="112"/>
      <c r="E162" s="112"/>
      <c r="F162" s="112"/>
      <c r="G162" s="130"/>
      <c r="H162" s="130"/>
    </row>
    <row r="163" spans="3:8" ht="18" customHeight="1">
      <c r="C163" s="112"/>
      <c r="D163" s="112"/>
      <c r="E163" s="112"/>
      <c r="F163" s="112"/>
      <c r="G163" s="130"/>
      <c r="H163" s="130"/>
    </row>
    <row r="164" spans="3:8" ht="18" customHeight="1">
      <c r="C164" s="112"/>
      <c r="D164" s="112"/>
      <c r="E164" s="112"/>
      <c r="F164" s="112"/>
      <c r="G164" s="130"/>
      <c r="H164" s="130"/>
    </row>
    <row r="165" spans="3:8" ht="18" customHeight="1">
      <c r="C165" s="112"/>
      <c r="D165" s="112"/>
      <c r="E165" s="112"/>
      <c r="F165" s="112"/>
      <c r="G165" s="130"/>
      <c r="H165" s="130"/>
    </row>
    <row r="166" spans="3:8" ht="18" customHeight="1">
      <c r="C166" s="112"/>
      <c r="D166" s="112"/>
      <c r="E166" s="112"/>
      <c r="F166" s="112"/>
      <c r="G166" s="130"/>
      <c r="H166" s="130"/>
    </row>
    <row r="167" spans="3:8" ht="18" customHeight="1">
      <c r="C167" s="112"/>
      <c r="D167" s="112"/>
      <c r="E167" s="112"/>
      <c r="F167" s="112"/>
      <c r="G167" s="130"/>
      <c r="H167" s="130"/>
    </row>
    <row r="168" spans="3:8" ht="18" customHeight="1">
      <c r="C168" s="112"/>
      <c r="D168" s="112"/>
      <c r="E168" s="112"/>
      <c r="F168" s="112"/>
      <c r="G168" s="130"/>
      <c r="H168" s="130"/>
    </row>
    <row r="169" spans="3:8" ht="18" customHeight="1">
      <c r="C169" s="112"/>
      <c r="D169" s="112"/>
      <c r="E169" s="112"/>
      <c r="F169" s="112"/>
      <c r="G169" s="130"/>
      <c r="H169" s="130"/>
    </row>
    <row r="170" spans="3:8" ht="18" customHeight="1">
      <c r="C170" s="112"/>
      <c r="D170" s="112"/>
      <c r="E170" s="112"/>
      <c r="F170" s="112"/>
      <c r="G170" s="130"/>
      <c r="H170" s="130"/>
    </row>
    <row r="171" spans="3:8" ht="18" customHeight="1">
      <c r="C171" s="112"/>
      <c r="D171" s="112"/>
      <c r="E171" s="112"/>
      <c r="F171" s="112"/>
      <c r="G171" s="130"/>
      <c r="H171" s="130"/>
    </row>
    <row r="172" spans="3:8" ht="18" customHeight="1">
      <c r="C172" s="112"/>
      <c r="D172" s="112"/>
      <c r="E172" s="112"/>
      <c r="F172" s="112"/>
      <c r="G172" s="130"/>
      <c r="H172" s="130"/>
    </row>
    <row r="173" spans="3:8" ht="18" customHeight="1">
      <c r="C173" s="112"/>
      <c r="D173" s="112"/>
      <c r="E173" s="112"/>
      <c r="F173" s="112"/>
      <c r="G173" s="130"/>
      <c r="H173" s="130"/>
    </row>
    <row r="174" spans="3:8" ht="18" customHeight="1">
      <c r="C174" s="112"/>
      <c r="D174" s="112"/>
      <c r="E174" s="112"/>
      <c r="F174" s="112"/>
      <c r="G174" s="130"/>
      <c r="H174" s="130"/>
    </row>
    <row r="175" spans="3:8" ht="18" customHeight="1">
      <c r="C175" s="112"/>
      <c r="D175" s="112"/>
      <c r="E175" s="112"/>
      <c r="F175" s="112"/>
      <c r="G175" s="130"/>
      <c r="H175" s="130"/>
    </row>
    <row r="176" spans="3:8" ht="18" customHeight="1">
      <c r="C176" s="112"/>
      <c r="D176" s="112"/>
      <c r="E176" s="112"/>
      <c r="F176" s="112"/>
      <c r="G176" s="130"/>
      <c r="H176" s="130"/>
    </row>
    <row r="177" spans="3:8" ht="18" customHeight="1">
      <c r="C177" s="112"/>
      <c r="D177" s="112"/>
      <c r="E177" s="112"/>
      <c r="F177" s="112"/>
      <c r="G177" s="130"/>
      <c r="H177" s="130"/>
    </row>
    <row r="178" spans="3:8" ht="18" customHeight="1">
      <c r="C178" s="112"/>
      <c r="D178" s="112"/>
      <c r="E178" s="112"/>
      <c r="F178" s="112"/>
      <c r="G178" s="130"/>
      <c r="H178" s="130"/>
    </row>
    <row r="179" spans="3:8" ht="18" customHeight="1">
      <c r="C179" s="112"/>
      <c r="D179" s="112"/>
      <c r="E179" s="112"/>
      <c r="F179" s="112"/>
      <c r="G179" s="130"/>
      <c r="H179" s="130"/>
    </row>
    <row r="180" spans="3:8" ht="18" customHeight="1">
      <c r="C180" s="112"/>
      <c r="D180" s="112"/>
      <c r="E180" s="112"/>
      <c r="F180" s="112"/>
      <c r="G180" s="130"/>
      <c r="H180" s="130"/>
    </row>
    <row r="181" spans="3:8" ht="18" customHeight="1">
      <c r="C181" s="112"/>
      <c r="D181" s="112"/>
      <c r="E181" s="112"/>
      <c r="F181" s="112"/>
      <c r="G181" s="130"/>
      <c r="H181" s="130"/>
    </row>
    <row r="182" spans="3:8" ht="18" customHeight="1">
      <c r="C182" s="112"/>
      <c r="D182" s="112"/>
      <c r="E182" s="112"/>
      <c r="F182" s="112"/>
      <c r="G182" s="130"/>
      <c r="H182" s="130"/>
    </row>
    <row r="183" spans="3:8" ht="18" customHeight="1">
      <c r="C183" s="112"/>
      <c r="D183" s="112"/>
      <c r="E183" s="112"/>
      <c r="F183" s="112"/>
      <c r="G183" s="130"/>
      <c r="H183" s="130"/>
    </row>
    <row r="184" spans="3:8" ht="18" customHeight="1">
      <c r="C184" s="112"/>
      <c r="D184" s="112"/>
      <c r="E184" s="112"/>
      <c r="F184" s="112"/>
      <c r="G184" s="130"/>
      <c r="H184" s="130"/>
    </row>
    <row r="185" spans="3:8" ht="18" customHeight="1">
      <c r="C185" s="112"/>
      <c r="D185" s="112"/>
      <c r="E185" s="112"/>
      <c r="F185" s="112"/>
      <c r="G185" s="130"/>
      <c r="H185" s="130"/>
    </row>
    <row r="186" spans="3:8" ht="18" customHeight="1">
      <c r="C186" s="112"/>
      <c r="D186" s="112"/>
      <c r="E186" s="112"/>
      <c r="F186" s="112"/>
      <c r="G186" s="130"/>
      <c r="H186" s="130"/>
    </row>
    <row r="187" spans="3:8" ht="18" customHeight="1">
      <c r="C187" s="112"/>
      <c r="D187" s="112"/>
      <c r="E187" s="112"/>
      <c r="F187" s="112"/>
      <c r="G187" s="130"/>
      <c r="H187" s="130"/>
    </row>
    <row r="188" spans="3:8" ht="18" customHeight="1">
      <c r="C188" s="112"/>
      <c r="D188" s="112"/>
      <c r="E188" s="112"/>
      <c r="F188" s="112"/>
      <c r="G188" s="130"/>
      <c r="H188" s="130"/>
    </row>
    <row r="189" spans="3:8" ht="18" customHeight="1">
      <c r="C189" s="112"/>
      <c r="D189" s="112"/>
      <c r="E189" s="112"/>
      <c r="F189" s="112"/>
      <c r="G189" s="130"/>
      <c r="H189" s="130"/>
    </row>
    <row r="190" spans="3:8" ht="18" customHeight="1">
      <c r="C190" s="112"/>
      <c r="D190" s="112"/>
      <c r="E190" s="112"/>
      <c r="F190" s="112"/>
      <c r="G190" s="130"/>
      <c r="H190" s="130"/>
    </row>
    <row r="191" spans="3:8" ht="18" customHeight="1">
      <c r="C191" s="112"/>
      <c r="D191" s="112"/>
      <c r="E191" s="112"/>
      <c r="F191" s="112"/>
      <c r="G191" s="130"/>
      <c r="H191" s="130"/>
    </row>
    <row r="192" spans="3:8" ht="18" customHeight="1">
      <c r="C192" s="112"/>
      <c r="D192" s="112"/>
      <c r="E192" s="112"/>
      <c r="F192" s="112"/>
      <c r="G192" s="130"/>
      <c r="H192" s="130"/>
    </row>
    <row r="193" spans="3:8" ht="18" customHeight="1">
      <c r="C193" s="112"/>
      <c r="D193" s="112"/>
      <c r="E193" s="112"/>
      <c r="F193" s="112"/>
      <c r="G193" s="130"/>
      <c r="H193" s="130"/>
    </row>
    <row r="194" spans="3:8" ht="18" customHeight="1">
      <c r="C194" s="112"/>
      <c r="D194" s="112"/>
      <c r="E194" s="112"/>
      <c r="F194" s="112"/>
      <c r="G194" s="130"/>
      <c r="H194" s="130"/>
    </row>
    <row r="195" spans="3:8" ht="18" customHeight="1">
      <c r="C195" s="112"/>
      <c r="D195" s="112"/>
      <c r="E195" s="112"/>
      <c r="F195" s="112"/>
      <c r="G195" s="130"/>
      <c r="H195" s="130"/>
    </row>
    <row r="196" spans="3:8" ht="18" customHeight="1">
      <c r="C196" s="112"/>
      <c r="D196" s="112"/>
      <c r="E196" s="112"/>
      <c r="F196" s="112"/>
      <c r="G196" s="130"/>
      <c r="H196" s="130"/>
    </row>
    <row r="197" spans="3:8" ht="18" customHeight="1">
      <c r="C197" s="112"/>
      <c r="D197" s="112"/>
      <c r="E197" s="112"/>
      <c r="F197" s="112"/>
      <c r="G197" s="130"/>
      <c r="H197" s="130"/>
    </row>
    <row r="198" spans="3:8" ht="18" customHeight="1">
      <c r="C198" s="112"/>
      <c r="D198" s="112"/>
      <c r="E198" s="112"/>
      <c r="F198" s="112"/>
      <c r="G198" s="130"/>
      <c r="H198" s="130"/>
    </row>
    <row r="199" spans="3:8" ht="18" customHeight="1">
      <c r="C199" s="112"/>
      <c r="D199" s="112"/>
      <c r="E199" s="112"/>
      <c r="F199" s="112"/>
      <c r="G199" s="130"/>
      <c r="H199" s="130"/>
    </row>
    <row r="200" spans="3:8" ht="18" customHeight="1">
      <c r="C200" s="112"/>
      <c r="D200" s="112"/>
      <c r="E200" s="112"/>
      <c r="F200" s="112"/>
      <c r="G200" s="130"/>
      <c r="H200" s="130"/>
    </row>
    <row r="201" spans="3:8" ht="18" customHeight="1">
      <c r="C201" s="112"/>
      <c r="D201" s="112"/>
      <c r="E201" s="112"/>
      <c r="F201" s="112"/>
      <c r="G201" s="130"/>
      <c r="H201" s="130"/>
    </row>
    <row r="202" spans="3:8" ht="18" customHeight="1">
      <c r="C202" s="112"/>
      <c r="D202" s="112"/>
      <c r="E202" s="112"/>
      <c r="F202" s="112"/>
      <c r="G202" s="130"/>
      <c r="H202" s="130"/>
    </row>
    <row r="203" spans="3:8" ht="18" customHeight="1">
      <c r="C203" s="112"/>
      <c r="D203" s="112"/>
      <c r="E203" s="112"/>
      <c r="F203" s="112"/>
      <c r="G203" s="130"/>
      <c r="H203" s="130"/>
    </row>
    <row r="204" spans="3:8" ht="18" customHeight="1">
      <c r="C204" s="112"/>
      <c r="D204" s="112"/>
      <c r="E204" s="112"/>
      <c r="F204" s="112"/>
      <c r="G204" s="130"/>
      <c r="H204" s="130"/>
    </row>
    <row r="205" spans="3:8" ht="18" customHeight="1">
      <c r="C205" s="112"/>
      <c r="D205" s="112"/>
      <c r="E205" s="112"/>
      <c r="F205" s="112"/>
      <c r="G205" s="130"/>
      <c r="H205" s="130"/>
    </row>
    <row r="206" spans="3:8" ht="18" customHeight="1">
      <c r="C206" s="112"/>
      <c r="D206" s="112"/>
      <c r="E206" s="112"/>
      <c r="F206" s="112"/>
      <c r="G206" s="130"/>
      <c r="H206" s="130"/>
    </row>
    <row r="207" spans="3:8" ht="18" customHeight="1">
      <c r="C207" s="112"/>
      <c r="D207" s="112"/>
      <c r="E207" s="112"/>
      <c r="F207" s="112"/>
      <c r="G207" s="130"/>
      <c r="H207" s="130"/>
    </row>
    <row r="208" spans="3:8" ht="18" customHeight="1">
      <c r="C208" s="112"/>
      <c r="D208" s="112"/>
      <c r="E208" s="112"/>
      <c r="F208" s="112"/>
      <c r="G208" s="130"/>
      <c r="H208" s="130"/>
    </row>
    <row r="209" spans="3:8" ht="18" customHeight="1">
      <c r="C209" s="112"/>
      <c r="D209" s="112"/>
      <c r="E209" s="112"/>
      <c r="F209" s="112"/>
      <c r="G209" s="130"/>
      <c r="H209" s="130"/>
    </row>
    <row r="210" spans="3:8" ht="18" customHeight="1">
      <c r="C210" s="112"/>
      <c r="D210" s="112"/>
      <c r="E210" s="112"/>
      <c r="F210" s="112"/>
      <c r="G210" s="130"/>
      <c r="H210" s="130"/>
    </row>
    <row r="211" spans="3:8" ht="18" customHeight="1">
      <c r="C211" s="112"/>
      <c r="D211" s="112"/>
      <c r="E211" s="112"/>
      <c r="F211" s="112"/>
      <c r="G211" s="130"/>
      <c r="H211" s="130"/>
    </row>
    <row r="212" spans="3:8" ht="18" customHeight="1">
      <c r="C212" s="112"/>
      <c r="D212" s="112"/>
      <c r="E212" s="112"/>
      <c r="F212" s="112"/>
      <c r="G212" s="130"/>
      <c r="H212" s="130"/>
    </row>
    <row r="213" spans="3:8" ht="18" customHeight="1">
      <c r="C213" s="112"/>
      <c r="D213" s="112"/>
      <c r="E213" s="112"/>
      <c r="F213" s="112"/>
      <c r="G213" s="130"/>
      <c r="H213" s="130"/>
    </row>
    <row r="214" spans="3:8" ht="18" customHeight="1">
      <c r="C214" s="112"/>
      <c r="D214" s="112"/>
      <c r="E214" s="112"/>
      <c r="F214" s="112"/>
      <c r="G214" s="130"/>
      <c r="H214" s="130"/>
    </row>
    <row r="215" spans="3:8" ht="18" customHeight="1">
      <c r="C215" s="112"/>
      <c r="D215" s="112"/>
      <c r="E215" s="112"/>
      <c r="F215" s="112"/>
      <c r="G215" s="130"/>
      <c r="H215" s="130"/>
    </row>
    <row r="216" spans="3:8" ht="18" customHeight="1">
      <c r="C216" s="112"/>
      <c r="D216" s="112"/>
      <c r="E216" s="112"/>
      <c r="F216" s="112"/>
      <c r="G216" s="130"/>
      <c r="H216" s="130"/>
    </row>
    <row r="217" spans="3:8" ht="18" customHeight="1">
      <c r="C217" s="112"/>
      <c r="D217" s="112"/>
      <c r="E217" s="112"/>
      <c r="F217" s="112"/>
      <c r="G217" s="130"/>
      <c r="H217" s="130"/>
    </row>
    <row r="218" spans="3:8" ht="18" customHeight="1">
      <c r="C218" s="112"/>
      <c r="D218" s="112"/>
      <c r="E218" s="112"/>
      <c r="F218" s="112"/>
      <c r="G218" s="130"/>
      <c r="H218" s="130"/>
    </row>
    <row r="219" spans="3:8" ht="18" customHeight="1">
      <c r="C219" s="112"/>
      <c r="D219" s="112"/>
      <c r="E219" s="112"/>
      <c r="F219" s="112"/>
      <c r="G219" s="130"/>
      <c r="H219" s="130"/>
    </row>
    <row r="220" spans="3:8" ht="18" customHeight="1">
      <c r="C220" s="112"/>
      <c r="D220" s="112"/>
      <c r="E220" s="112"/>
      <c r="F220" s="112"/>
      <c r="G220" s="130"/>
      <c r="H220" s="130"/>
    </row>
    <row r="221" spans="3:8" ht="18" customHeight="1">
      <c r="C221" s="112"/>
      <c r="D221" s="112"/>
      <c r="E221" s="112"/>
      <c r="F221" s="112"/>
      <c r="G221" s="130"/>
      <c r="H221" s="130"/>
    </row>
    <row r="222" spans="3:8" ht="18" customHeight="1">
      <c r="C222" s="112"/>
      <c r="D222" s="112"/>
      <c r="E222" s="112"/>
      <c r="F222" s="112"/>
      <c r="G222" s="130"/>
      <c r="H222" s="130"/>
    </row>
    <row r="223" spans="3:8" ht="18" customHeight="1">
      <c r="C223" s="112"/>
      <c r="D223" s="112"/>
      <c r="E223" s="112"/>
      <c r="F223" s="112"/>
      <c r="G223" s="130"/>
      <c r="H223" s="130"/>
    </row>
    <row r="224" spans="3:8" ht="18" customHeight="1">
      <c r="C224" s="112"/>
      <c r="D224" s="112"/>
      <c r="E224" s="112"/>
      <c r="F224" s="112"/>
      <c r="G224" s="130"/>
      <c r="H224" s="130"/>
    </row>
    <row r="225" spans="3:8" ht="18" customHeight="1">
      <c r="C225" s="112"/>
      <c r="D225" s="112"/>
      <c r="E225" s="112"/>
      <c r="F225" s="112"/>
      <c r="G225" s="130"/>
      <c r="H225" s="130"/>
    </row>
    <row r="226" spans="3:8" ht="18" customHeight="1">
      <c r="C226" s="112"/>
      <c r="D226" s="112"/>
      <c r="E226" s="112"/>
      <c r="F226" s="112"/>
      <c r="G226" s="130"/>
      <c r="H226" s="130"/>
    </row>
    <row r="227" spans="3:8" ht="18" customHeight="1">
      <c r="C227" s="112"/>
      <c r="D227" s="112"/>
      <c r="E227" s="112"/>
      <c r="F227" s="112"/>
      <c r="G227" s="130"/>
      <c r="H227" s="130"/>
    </row>
    <row r="228" spans="3:8" ht="18" customHeight="1">
      <c r="C228" s="112"/>
      <c r="D228" s="112"/>
      <c r="E228" s="112"/>
      <c r="F228" s="112"/>
      <c r="G228" s="130"/>
      <c r="H228" s="130"/>
    </row>
    <row r="229" spans="3:8" ht="18" customHeight="1">
      <c r="C229" s="112"/>
      <c r="D229" s="112"/>
      <c r="E229" s="112"/>
      <c r="F229" s="112"/>
      <c r="G229" s="130"/>
      <c r="H229" s="130"/>
    </row>
    <row r="230" spans="3:8" ht="18" customHeight="1">
      <c r="C230" s="112"/>
      <c r="D230" s="112"/>
      <c r="E230" s="112"/>
      <c r="F230" s="112"/>
      <c r="G230" s="130"/>
      <c r="H230" s="130"/>
    </row>
    <row r="231" spans="3:8" ht="18" customHeight="1">
      <c r="C231" s="112"/>
      <c r="D231" s="112"/>
      <c r="E231" s="112"/>
      <c r="F231" s="112"/>
      <c r="G231" s="130"/>
      <c r="H231" s="130"/>
    </row>
    <row r="232" spans="3:8" ht="18" customHeight="1">
      <c r="C232" s="112"/>
      <c r="D232" s="112"/>
      <c r="E232" s="112"/>
      <c r="F232" s="112"/>
      <c r="G232" s="130"/>
      <c r="H232" s="130"/>
    </row>
    <row r="233" spans="3:8" ht="18" customHeight="1">
      <c r="C233" s="112"/>
      <c r="D233" s="112"/>
      <c r="E233" s="112"/>
      <c r="F233" s="112"/>
      <c r="G233" s="130"/>
      <c r="H233" s="130"/>
    </row>
    <row r="234" spans="3:8" ht="18" customHeight="1">
      <c r="C234" s="112"/>
      <c r="D234" s="112"/>
      <c r="E234" s="112"/>
      <c r="F234" s="112"/>
      <c r="G234" s="130"/>
      <c r="H234" s="130"/>
    </row>
    <row r="235" spans="3:8" ht="18" customHeight="1">
      <c r="C235" s="112"/>
      <c r="D235" s="112"/>
      <c r="E235" s="112"/>
      <c r="F235" s="112"/>
      <c r="G235" s="130"/>
      <c r="H235" s="130"/>
    </row>
    <row r="236" spans="3:8" ht="18" customHeight="1">
      <c r="C236" s="112"/>
      <c r="D236" s="112"/>
      <c r="E236" s="112"/>
      <c r="F236" s="112"/>
      <c r="G236" s="130"/>
      <c r="H236" s="130"/>
    </row>
    <row r="237" spans="3:8" ht="18" customHeight="1">
      <c r="C237" s="112"/>
      <c r="D237" s="112"/>
      <c r="E237" s="112"/>
      <c r="F237" s="112"/>
      <c r="G237" s="130"/>
      <c r="H237" s="130"/>
    </row>
    <row r="238" spans="3:8" ht="18" customHeight="1">
      <c r="C238" s="112"/>
      <c r="D238" s="112"/>
      <c r="E238" s="112"/>
      <c r="F238" s="112"/>
      <c r="G238" s="130"/>
      <c r="H238" s="130"/>
    </row>
    <row r="239" spans="3:8" ht="18" customHeight="1">
      <c r="C239" s="112"/>
      <c r="D239" s="112"/>
      <c r="E239" s="112"/>
      <c r="F239" s="112"/>
      <c r="G239" s="130"/>
      <c r="H239" s="130"/>
    </row>
    <row r="240" spans="3:8" ht="18" customHeight="1">
      <c r="C240" s="112"/>
      <c r="D240" s="112"/>
      <c r="E240" s="112"/>
      <c r="F240" s="112"/>
      <c r="G240" s="130"/>
      <c r="H240" s="130"/>
    </row>
    <row r="241" spans="3:8" ht="18" customHeight="1">
      <c r="C241" s="112"/>
      <c r="D241" s="112"/>
      <c r="E241" s="112"/>
      <c r="F241" s="112"/>
      <c r="G241" s="130"/>
      <c r="H241" s="130"/>
    </row>
    <row r="242" spans="3:8" ht="18" customHeight="1">
      <c r="C242" s="112"/>
      <c r="D242" s="112"/>
      <c r="E242" s="112"/>
      <c r="F242" s="112"/>
      <c r="G242" s="130"/>
      <c r="H242" s="130"/>
    </row>
    <row r="243" spans="3:8" ht="18" customHeight="1">
      <c r="C243" s="112"/>
      <c r="D243" s="112"/>
      <c r="E243" s="112"/>
      <c r="F243" s="112"/>
      <c r="G243" s="130"/>
      <c r="H243" s="130"/>
    </row>
    <row r="244" spans="3:8" ht="18" customHeight="1">
      <c r="C244" s="112"/>
      <c r="D244" s="112"/>
      <c r="E244" s="112"/>
      <c r="F244" s="112"/>
      <c r="G244" s="130"/>
      <c r="H244" s="130"/>
    </row>
    <row r="245" spans="3:8" ht="18" customHeight="1">
      <c r="C245" s="112"/>
      <c r="D245" s="112"/>
      <c r="E245" s="112"/>
      <c r="F245" s="112"/>
      <c r="G245" s="130"/>
      <c r="H245" s="130"/>
    </row>
    <row r="246" spans="3:8" ht="18" customHeight="1">
      <c r="C246" s="112"/>
      <c r="D246" s="112"/>
      <c r="E246" s="112"/>
      <c r="F246" s="112"/>
      <c r="G246" s="130"/>
      <c r="H246" s="130"/>
    </row>
    <row r="247" spans="3:8" ht="18" customHeight="1">
      <c r="C247" s="112"/>
      <c r="D247" s="112"/>
      <c r="E247" s="112"/>
      <c r="F247" s="112"/>
      <c r="G247" s="130"/>
      <c r="H247" s="130"/>
    </row>
    <row r="248" spans="3:8" ht="18" customHeight="1">
      <c r="C248" s="112"/>
      <c r="D248" s="112"/>
      <c r="E248" s="112"/>
      <c r="F248" s="112"/>
      <c r="G248" s="130"/>
      <c r="H248" s="130"/>
    </row>
    <row r="249" spans="3:8" ht="18" customHeight="1">
      <c r="C249" s="112"/>
      <c r="D249" s="112"/>
      <c r="E249" s="112"/>
      <c r="F249" s="112"/>
      <c r="G249" s="130"/>
      <c r="H249" s="130"/>
    </row>
    <row r="250" spans="3:8" ht="18" customHeight="1">
      <c r="C250" s="112"/>
      <c r="D250" s="112"/>
      <c r="E250" s="112"/>
      <c r="F250" s="112"/>
      <c r="G250" s="130"/>
      <c r="H250" s="130"/>
    </row>
    <row r="251" spans="3:8" ht="18" customHeight="1">
      <c r="C251" s="112"/>
      <c r="D251" s="112"/>
      <c r="E251" s="112"/>
      <c r="F251" s="112"/>
      <c r="G251" s="130"/>
      <c r="H251" s="130"/>
    </row>
    <row r="252" spans="3:8" ht="18" customHeight="1">
      <c r="C252" s="112"/>
      <c r="D252" s="112"/>
      <c r="E252" s="112"/>
      <c r="F252" s="112"/>
      <c r="G252" s="130"/>
      <c r="H252" s="130"/>
    </row>
    <row r="253" spans="3:8" ht="18" customHeight="1">
      <c r="C253" s="112"/>
      <c r="D253" s="112"/>
      <c r="E253" s="112"/>
      <c r="F253" s="112"/>
      <c r="G253" s="130"/>
      <c r="H253" s="130"/>
    </row>
    <row r="254" spans="3:8" ht="18" customHeight="1">
      <c r="C254" s="112"/>
      <c r="D254" s="112"/>
      <c r="E254" s="112"/>
      <c r="F254" s="112"/>
      <c r="G254" s="130"/>
      <c r="H254" s="130"/>
    </row>
    <row r="255" spans="3:8" ht="18" customHeight="1">
      <c r="C255" s="112"/>
      <c r="D255" s="112"/>
      <c r="E255" s="112"/>
      <c r="F255" s="112"/>
      <c r="G255" s="130"/>
      <c r="H255" s="130"/>
    </row>
    <row r="256" spans="3:8" ht="18" customHeight="1">
      <c r="C256" s="112"/>
      <c r="D256" s="112"/>
      <c r="E256" s="112"/>
      <c r="F256" s="112"/>
      <c r="G256" s="130"/>
      <c r="H256" s="130"/>
    </row>
    <row r="257" spans="3:8" ht="18" customHeight="1">
      <c r="C257" s="112"/>
      <c r="D257" s="112"/>
      <c r="E257" s="112"/>
      <c r="F257" s="112"/>
      <c r="G257" s="130"/>
      <c r="H257" s="130"/>
    </row>
    <row r="258" spans="3:8" ht="18" customHeight="1">
      <c r="C258" s="112"/>
      <c r="D258" s="112"/>
      <c r="E258" s="112"/>
      <c r="F258" s="112"/>
      <c r="G258" s="130"/>
      <c r="H258" s="130"/>
    </row>
    <row r="259" spans="3:8" ht="18" customHeight="1">
      <c r="C259" s="112"/>
      <c r="D259" s="112"/>
      <c r="E259" s="112"/>
      <c r="F259" s="112"/>
      <c r="G259" s="130"/>
      <c r="H259" s="130"/>
    </row>
    <row r="260" spans="3:8" ht="18" customHeight="1">
      <c r="C260" s="112"/>
      <c r="D260" s="112"/>
      <c r="E260" s="112"/>
      <c r="F260" s="112"/>
      <c r="G260" s="130"/>
      <c r="H260" s="130"/>
    </row>
    <row r="261" spans="3:8" ht="18" customHeight="1">
      <c r="C261" s="112"/>
      <c r="D261" s="112"/>
      <c r="E261" s="112"/>
      <c r="F261" s="112"/>
      <c r="G261" s="130"/>
      <c r="H261" s="130"/>
    </row>
    <row r="262" spans="3:8" ht="18" customHeight="1">
      <c r="C262" s="112"/>
      <c r="D262" s="112"/>
      <c r="E262" s="112"/>
      <c r="F262" s="112"/>
      <c r="G262" s="130"/>
      <c r="H262" s="130"/>
    </row>
    <row r="263" spans="3:8" ht="18" customHeight="1">
      <c r="C263" s="112"/>
      <c r="D263" s="112"/>
      <c r="E263" s="112"/>
      <c r="F263" s="112"/>
      <c r="G263" s="130"/>
      <c r="H263" s="130"/>
    </row>
    <row r="264" spans="3:8" ht="18" customHeight="1">
      <c r="C264" s="112"/>
      <c r="D264" s="112"/>
      <c r="E264" s="112"/>
      <c r="F264" s="112"/>
      <c r="G264" s="130"/>
      <c r="H264" s="130"/>
    </row>
    <row r="265" spans="3:8" ht="18" customHeight="1">
      <c r="C265" s="112"/>
      <c r="D265" s="112"/>
      <c r="E265" s="112"/>
      <c r="F265" s="112"/>
      <c r="G265" s="130"/>
      <c r="H265" s="130"/>
    </row>
    <row r="266" spans="3:8" ht="18" customHeight="1">
      <c r="C266" s="112"/>
      <c r="D266" s="112"/>
      <c r="E266" s="112"/>
      <c r="F266" s="112"/>
      <c r="G266" s="130"/>
      <c r="H266" s="130"/>
    </row>
    <row r="267" spans="3:8" ht="18" customHeight="1">
      <c r="C267" s="112"/>
      <c r="D267" s="112"/>
      <c r="E267" s="112"/>
      <c r="F267" s="112"/>
      <c r="G267" s="130"/>
      <c r="H267" s="130"/>
    </row>
    <row r="268" spans="3:8" ht="18" customHeight="1">
      <c r="C268" s="112"/>
      <c r="D268" s="112"/>
      <c r="E268" s="112"/>
      <c r="F268" s="112"/>
      <c r="G268" s="130"/>
      <c r="H268" s="130"/>
    </row>
    <row r="269" spans="3:8" ht="18" customHeight="1">
      <c r="C269" s="112"/>
      <c r="D269" s="112"/>
      <c r="E269" s="112"/>
      <c r="F269" s="112"/>
      <c r="G269" s="130"/>
      <c r="H269" s="130"/>
    </row>
    <row r="270" spans="3:8" ht="18" customHeight="1">
      <c r="C270" s="112"/>
      <c r="D270" s="112"/>
      <c r="E270" s="112"/>
      <c r="F270" s="112"/>
      <c r="G270" s="130"/>
      <c r="H270" s="130"/>
    </row>
    <row r="271" spans="3:8" ht="18" customHeight="1">
      <c r="C271" s="112"/>
      <c r="D271" s="112"/>
      <c r="E271" s="112"/>
      <c r="F271" s="112"/>
      <c r="G271" s="130"/>
      <c r="H271" s="130"/>
    </row>
    <row r="272" spans="3:8" ht="18" customHeight="1">
      <c r="C272" s="112"/>
      <c r="D272" s="112"/>
      <c r="E272" s="112"/>
      <c r="F272" s="112"/>
      <c r="G272" s="130"/>
      <c r="H272" s="130"/>
    </row>
    <row r="273" spans="3:8" ht="18" customHeight="1">
      <c r="C273" s="112"/>
      <c r="D273" s="112"/>
      <c r="E273" s="112"/>
      <c r="F273" s="112"/>
      <c r="G273" s="130"/>
      <c r="H273" s="130"/>
    </row>
    <row r="274" spans="3:8" ht="18" customHeight="1">
      <c r="C274" s="112"/>
      <c r="D274" s="112"/>
      <c r="E274" s="112"/>
      <c r="F274" s="112"/>
      <c r="G274" s="130"/>
      <c r="H274" s="130"/>
    </row>
  </sheetData>
  <mergeCells count="10">
    <mergeCell ref="C64:H64"/>
    <mergeCell ref="C65:H65"/>
    <mergeCell ref="C66:H66"/>
    <mergeCell ref="C1:I1"/>
    <mergeCell ref="C9:E9"/>
    <mergeCell ref="C7:D7"/>
    <mergeCell ref="C61:H61"/>
    <mergeCell ref="C63:H63"/>
    <mergeCell ref="C3:H3"/>
    <mergeCell ref="C62:H62"/>
  </mergeCells>
  <printOptions horizontalCentered="1"/>
  <pageMargins left="0.39370078740157483" right="0.39370078740157483" top="0.39370078740157483" bottom="0.39370078740157483" header="0" footer="0"/>
  <pageSetup paperSize="9" fitToHeight="0" orientation="landscape" r:id="rId1"/>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2099-1340-4D1F-ACB7-77B2AA28485C}">
  <sheetPr>
    <tabColor theme="0" tint="-0.499984740745262"/>
    <pageSetUpPr autoPageBreaks="0" fitToPage="1"/>
  </sheetPr>
  <dimension ref="B1:E25"/>
  <sheetViews>
    <sheetView showGridLines="0" zoomScale="90" zoomScaleNormal="90" zoomScaleSheetLayoutView="90" workbookViewId="0">
      <selection activeCell="C3" sqref="C3:D3"/>
      <extLst>
        <ext xmlns:xlsdti="http://schemas.microsoft.com/office/spreadsheetml/2023/showDataTypeIcons" uri="{77bfe23e-c014-4d31-8a63-9c772dbf06b6}">
          <xlsdti:showDataTypeIcons visible="0"/>
        </ext>
      </extLst>
    </sheetView>
  </sheetViews>
  <sheetFormatPr defaultColWidth="9" defaultRowHeight="15"/>
  <cols>
    <col min="1" max="1" width="8.7265625" style="1" customWidth="1"/>
    <col min="2" max="2" width="1.7265625" style="112" customWidth="1"/>
    <col min="3" max="3" width="59.81640625" style="112" customWidth="1"/>
    <col min="4" max="4" width="24.54296875" style="112" customWidth="1"/>
    <col min="5" max="5" width="13.36328125" style="112" customWidth="1"/>
    <col min="6" max="13" width="9" style="1"/>
    <col min="14" max="14" width="1.08984375" style="1" customWidth="1"/>
    <col min="15" max="33" width="0" style="1" hidden="1" customWidth="1"/>
    <col min="34" max="16384" width="9" style="1"/>
  </cols>
  <sheetData>
    <row r="1" spans="2:5" ht="84.6" customHeight="1">
      <c r="C1" s="554"/>
      <c r="D1" s="554"/>
      <c r="E1" s="554"/>
    </row>
    <row r="2" spans="2:5" ht="14.1" customHeight="1"/>
    <row r="3" spans="2:5" ht="20.100000000000001" customHeight="1">
      <c r="C3" s="522" t="s">
        <v>576</v>
      </c>
      <c r="D3" s="522"/>
    </row>
    <row r="4" spans="2:5" ht="14.1" customHeight="1">
      <c r="C4" s="181"/>
      <c r="D4" s="181"/>
    </row>
    <row r="5" spans="2:5" ht="14.1" customHeight="1">
      <c r="C5" s="182"/>
      <c r="D5" s="182"/>
    </row>
    <row r="6" spans="2:5" ht="20.100000000000001" customHeight="1">
      <c r="C6" s="184" t="s">
        <v>577</v>
      </c>
      <c r="D6" s="184" t="s">
        <v>578</v>
      </c>
    </row>
    <row r="7" spans="2:5" s="29" customFormat="1" ht="18" customHeight="1">
      <c r="B7" s="189"/>
      <c r="C7" s="186" t="s">
        <v>594</v>
      </c>
      <c r="D7" s="438" t="s">
        <v>598</v>
      </c>
      <c r="E7" s="189"/>
    </row>
    <row r="8" spans="2:5" s="29" customFormat="1" ht="18" customHeight="1">
      <c r="B8" s="189"/>
      <c r="C8" s="186" t="s">
        <v>595</v>
      </c>
      <c r="D8" s="439"/>
      <c r="E8" s="189"/>
    </row>
    <row r="9" spans="2:5" ht="18" customHeight="1">
      <c r="C9" s="192" t="s">
        <v>531</v>
      </c>
      <c r="D9" s="440" t="s">
        <v>599</v>
      </c>
    </row>
    <row r="10" spans="2:5" ht="18" customHeight="1">
      <c r="C10" s="429" t="s">
        <v>596</v>
      </c>
      <c r="D10" s="441" t="s">
        <v>599</v>
      </c>
    </row>
    <row r="11" spans="2:5" ht="18" customHeight="1">
      <c r="C11" s="437" t="s">
        <v>597</v>
      </c>
      <c r="D11" s="442"/>
    </row>
    <row r="12" spans="2:5" ht="18" customHeight="1">
      <c r="C12" s="192" t="s">
        <v>600</v>
      </c>
      <c r="D12" s="440" t="s">
        <v>601</v>
      </c>
    </row>
    <row r="13" spans="2:5" ht="18" customHeight="1">
      <c r="C13" s="192" t="s">
        <v>138</v>
      </c>
      <c r="D13" s="440" t="s">
        <v>601</v>
      </c>
    </row>
    <row r="14" spans="2:5" ht="18" customHeight="1">
      <c r="C14" s="192" t="s">
        <v>147</v>
      </c>
      <c r="D14" s="440" t="s">
        <v>601</v>
      </c>
    </row>
    <row r="15" spans="2:5" ht="18" customHeight="1">
      <c r="C15" s="192" t="s">
        <v>151</v>
      </c>
      <c r="D15" s="440" t="s">
        <v>601</v>
      </c>
    </row>
    <row r="16" spans="2:5" ht="18" customHeight="1">
      <c r="C16" s="192" t="s">
        <v>159</v>
      </c>
      <c r="D16" s="440" t="s">
        <v>601</v>
      </c>
    </row>
    <row r="17" spans="3:4" ht="18" customHeight="1">
      <c r="C17" s="192" t="s">
        <v>5</v>
      </c>
      <c r="D17" s="440" t="s">
        <v>601</v>
      </c>
    </row>
    <row r="18" spans="3:4" ht="18" customHeight="1">
      <c r="C18" s="192" t="s">
        <v>6</v>
      </c>
      <c r="D18" s="440" t="s">
        <v>601</v>
      </c>
    </row>
    <row r="19" spans="3:4" ht="18" customHeight="1">
      <c r="C19" s="192" t="s">
        <v>166</v>
      </c>
      <c r="D19" s="440" t="s">
        <v>601</v>
      </c>
    </row>
    <row r="20" spans="3:4" ht="18" customHeight="1">
      <c r="C20" s="429" t="s">
        <v>167</v>
      </c>
      <c r="D20" s="441" t="s">
        <v>601</v>
      </c>
    </row>
    <row r="21" spans="3:4" ht="18" customHeight="1">
      <c r="C21" s="437" t="s">
        <v>602</v>
      </c>
      <c r="D21" s="442"/>
    </row>
    <row r="22" spans="3:4" ht="18" customHeight="1">
      <c r="C22" s="192" t="s">
        <v>603</v>
      </c>
      <c r="D22" s="440" t="s">
        <v>604</v>
      </c>
    </row>
    <row r="23" spans="3:4" ht="18" customHeight="1">
      <c r="C23" s="192" t="s">
        <v>201</v>
      </c>
      <c r="D23" s="440" t="s">
        <v>604</v>
      </c>
    </row>
    <row r="24" spans="3:4" ht="18" customHeight="1">
      <c r="C24" s="192" t="s">
        <v>202</v>
      </c>
      <c r="D24" s="440" t="s">
        <v>604</v>
      </c>
    </row>
    <row r="25" spans="3:4" ht="18" customHeight="1">
      <c r="D25" s="443"/>
    </row>
  </sheetData>
  <mergeCells count="2">
    <mergeCell ref="C3:D3"/>
    <mergeCell ref="C1:E1"/>
  </mergeCells>
  <hyperlinks>
    <hyperlink ref="D7" location="'Stakeholder Engagement'!C8" display="Stakeholder Engagement" xr:uid="{48A0CB70-2A1C-47F3-8302-6FCB7F9F3620}"/>
    <hyperlink ref="D9" location="Safety!C7" display="Safety" xr:uid="{E282BC55-A545-4BEB-9E2E-6D9122E106A2}"/>
    <hyperlink ref="D10" location="Safety!C14" display="Safety" xr:uid="{FFC28C46-35A1-4F4E-924C-1096DE24A68A}"/>
    <hyperlink ref="D12" location="People!C8" display="People" xr:uid="{40504D34-508C-48F6-A691-D8BD9C92ABE3}"/>
    <hyperlink ref="D13" location="People!C17" display="People" xr:uid="{80ED207D-33E1-4CE9-B412-4179115A66E3}"/>
    <hyperlink ref="D14" location="People!C28" display="People" xr:uid="{023B9696-6A27-4EBD-85DE-778EEF636780}"/>
    <hyperlink ref="D15" location="People!C35" display="People" xr:uid="{03AC46B4-E19C-4477-BC4F-8DFE34101570}"/>
    <hyperlink ref="D16" location="People!C41" display="People" xr:uid="{BAACF6C0-0CFB-44EA-ACA7-271E78811EDF}"/>
    <hyperlink ref="D17" location="People!C51" display="People" xr:uid="{AF5C8DA2-500C-4FB5-9219-9C7517BE8E54}"/>
    <hyperlink ref="D18" location="People!C56" display="People" xr:uid="{0B996BBB-399E-4AFA-90F7-7524478BA247}"/>
    <hyperlink ref="D19" location="People!C61" display="People" xr:uid="{F02E70E5-1C65-45C4-B6E6-D4D20DF03321}"/>
    <hyperlink ref="D20" location="People!C66" display="People" xr:uid="{4E9D7F35-A268-4B6F-990E-2B7D24D7682A}"/>
    <hyperlink ref="D22" location="'Community &amp; Indigenous Peoples'!C8" display="Community &amp; Indigenous Peoples" xr:uid="{0FFD4628-1701-4C67-A7B0-0D109C991707}"/>
    <hyperlink ref="D23" location="'Community &amp; Indigenous Peoples'!C11" display="Community &amp; Indigenous Peoples" xr:uid="{453F3747-28C3-4AD2-9A68-7DF51E611AF0}"/>
    <hyperlink ref="D24" location="'Community &amp; Indigenous Peoples'!C13" display="Community &amp; Indigenous Peoples" xr:uid="{EA84B3A9-B40A-4C58-A962-9F30A2139E6E}"/>
  </hyperlinks>
  <printOptions horizontalCentered="1"/>
  <pageMargins left="0.39370078740157483" right="0.39370078740157483" top="0.39370078740157483" bottom="0.39370078740157483"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DA7B-16D1-4F0C-BC6D-4A155AC45903}">
  <sheetPr>
    <tabColor rgb="FF0070C0"/>
    <pageSetUpPr autoPageBreaks="0" fitToPage="1"/>
  </sheetPr>
  <dimension ref="B1:I58"/>
  <sheetViews>
    <sheetView showGridLines="0" zoomScale="90" zoomScaleNormal="90" zoomScaleSheetLayoutView="90" workbookViewId="0">
      <extLst>
        <ext xmlns:xlsdti="http://schemas.microsoft.com/office/spreadsheetml/2023/showDataTypeIcons" uri="{77bfe23e-c014-4d31-8a63-9c772dbf06b6}">
          <xlsdti:showDataTypeIcons visible="0"/>
        </ext>
      </extLst>
    </sheetView>
  </sheetViews>
  <sheetFormatPr defaultColWidth="8.6328125" defaultRowHeight="15"/>
  <cols>
    <col min="1" max="1" width="8.7265625" style="3" customWidth="1"/>
    <col min="2" max="2" width="1.7265625" style="127" customWidth="1"/>
    <col min="3" max="3" width="20" style="231" customWidth="1"/>
    <col min="4" max="4" width="37.36328125" style="233" customWidth="1"/>
    <col min="5" max="5" width="38.08984375" style="233" customWidth="1"/>
    <col min="6" max="6" width="2.54296875" style="127" customWidth="1"/>
    <col min="7" max="8" width="9" style="3" customWidth="1"/>
    <col min="9" max="9" width="41.7265625" style="3" customWidth="1"/>
    <col min="10" max="13" width="8.6328125" style="3"/>
    <col min="14" max="14" width="1.08984375" style="3" customWidth="1"/>
    <col min="15" max="33" width="0" style="3" hidden="1" customWidth="1"/>
    <col min="34" max="16384" width="8.6328125" style="3"/>
  </cols>
  <sheetData>
    <row r="1" spans="2:9" ht="84.6" customHeight="1">
      <c r="C1" s="555"/>
      <c r="D1" s="555"/>
      <c r="E1" s="555"/>
      <c r="F1" s="555"/>
    </row>
    <row r="2" spans="2:9" ht="14.1" customHeight="1">
      <c r="C2" s="232"/>
    </row>
    <row r="3" spans="2:9" ht="20.100000000000001" customHeight="1">
      <c r="C3" s="543" t="s">
        <v>556</v>
      </c>
      <c r="D3" s="543"/>
      <c r="E3" s="543"/>
    </row>
    <row r="4" spans="2:9" ht="14.1" customHeight="1">
      <c r="C4" s="194"/>
      <c r="D4" s="194"/>
      <c r="E4" s="194"/>
    </row>
    <row r="5" spans="2:9" ht="14.1" customHeight="1">
      <c r="C5" s="234"/>
    </row>
    <row r="6" spans="2:9" ht="90.75" customHeight="1">
      <c r="C6" s="560" t="s">
        <v>468</v>
      </c>
      <c r="D6" s="561"/>
      <c r="E6" s="561"/>
    </row>
    <row r="7" spans="2:9" ht="14.1" customHeight="1">
      <c r="C7" s="235"/>
      <c r="D7" s="236"/>
      <c r="F7" s="237"/>
    </row>
    <row r="8" spans="2:9" s="6" customFormat="1" ht="20.100000000000001" customHeight="1">
      <c r="B8" s="151"/>
      <c r="C8" s="238" t="s">
        <v>19</v>
      </c>
      <c r="D8" s="238" t="s">
        <v>20</v>
      </c>
      <c r="E8" s="238" t="s">
        <v>21</v>
      </c>
      <c r="F8" s="151"/>
    </row>
    <row r="9" spans="2:9" s="6" customFormat="1">
      <c r="B9" s="147"/>
      <c r="C9" s="558" t="s">
        <v>22</v>
      </c>
      <c r="D9" s="473" t="s">
        <v>25</v>
      </c>
      <c r="E9" s="239" t="s">
        <v>24</v>
      </c>
      <c r="F9" s="151"/>
      <c r="I9" s="3"/>
    </row>
    <row r="10" spans="2:9" s="6" customFormat="1">
      <c r="B10" s="147"/>
      <c r="C10" s="558"/>
      <c r="D10" s="240" t="s">
        <v>27</v>
      </c>
      <c r="E10" s="240" t="s">
        <v>26</v>
      </c>
      <c r="F10" s="151"/>
      <c r="I10" s="3"/>
    </row>
    <row r="11" spans="2:9" s="6" customFormat="1">
      <c r="B11" s="147"/>
      <c r="C11" s="558"/>
      <c r="D11" s="240" t="s">
        <v>29</v>
      </c>
      <c r="E11" s="240" t="s">
        <v>28</v>
      </c>
      <c r="F11" s="151"/>
      <c r="I11" s="3"/>
    </row>
    <row r="12" spans="2:9" s="6" customFormat="1">
      <c r="B12" s="147"/>
      <c r="C12" s="558"/>
      <c r="D12" s="240" t="s">
        <v>31</v>
      </c>
      <c r="E12" s="240" t="s">
        <v>30</v>
      </c>
      <c r="F12" s="151"/>
      <c r="I12" s="3"/>
    </row>
    <row r="13" spans="2:9" s="6" customFormat="1">
      <c r="B13" s="147"/>
      <c r="C13" s="558"/>
      <c r="D13" s="240" t="s">
        <v>33</v>
      </c>
      <c r="E13" s="240" t="s">
        <v>32</v>
      </c>
      <c r="F13" s="151"/>
      <c r="I13" s="3"/>
    </row>
    <row r="14" spans="2:9" s="6" customFormat="1">
      <c r="B14" s="147"/>
      <c r="C14" s="558"/>
      <c r="D14" s="240"/>
      <c r="E14" s="240" t="s">
        <v>34</v>
      </c>
      <c r="F14" s="151"/>
      <c r="I14" s="3"/>
    </row>
    <row r="15" spans="2:9" s="6" customFormat="1">
      <c r="B15" s="147"/>
      <c r="C15" s="558"/>
      <c r="D15" s="240"/>
      <c r="E15" s="240" t="s">
        <v>35</v>
      </c>
      <c r="F15" s="151"/>
      <c r="I15" s="3"/>
    </row>
    <row r="16" spans="2:9" s="6" customFormat="1">
      <c r="B16" s="147"/>
      <c r="C16" s="558"/>
      <c r="D16" s="240"/>
      <c r="E16" s="240" t="s">
        <v>36</v>
      </c>
      <c r="F16" s="151"/>
      <c r="I16" s="3"/>
    </row>
    <row r="17" spans="2:9" s="6" customFormat="1">
      <c r="B17" s="147"/>
      <c r="C17" s="558"/>
      <c r="D17" s="240"/>
      <c r="E17" s="240" t="s">
        <v>37</v>
      </c>
      <c r="F17" s="151"/>
      <c r="I17" s="3"/>
    </row>
    <row r="18" spans="2:9" s="6" customFormat="1">
      <c r="B18" s="147"/>
      <c r="C18" s="559"/>
      <c r="D18" s="240"/>
      <c r="E18" s="240" t="s">
        <v>38</v>
      </c>
      <c r="F18" s="151"/>
      <c r="I18" s="3"/>
    </row>
    <row r="19" spans="2:9" s="6" customFormat="1">
      <c r="B19" s="147"/>
      <c r="C19" s="557" t="s">
        <v>546</v>
      </c>
      <c r="D19" s="358" t="s">
        <v>39</v>
      </c>
      <c r="E19" s="359" t="s">
        <v>40</v>
      </c>
      <c r="F19" s="151"/>
    </row>
    <row r="20" spans="2:9" s="6" customFormat="1">
      <c r="B20" s="147"/>
      <c r="C20" s="558"/>
      <c r="D20" s="240" t="s">
        <v>41</v>
      </c>
      <c r="E20" s="242" t="s">
        <v>42</v>
      </c>
      <c r="F20" s="151"/>
    </row>
    <row r="21" spans="2:9" s="6" customFormat="1">
      <c r="B21" s="147"/>
      <c r="C21" s="558"/>
      <c r="D21" s="240" t="s">
        <v>43</v>
      </c>
      <c r="E21" s="242" t="s">
        <v>44</v>
      </c>
      <c r="F21" s="151"/>
    </row>
    <row r="22" spans="2:9" s="6" customFormat="1">
      <c r="B22" s="147"/>
      <c r="C22" s="558"/>
      <c r="D22" s="240" t="s">
        <v>45</v>
      </c>
      <c r="E22" s="242" t="s">
        <v>46</v>
      </c>
      <c r="F22" s="151"/>
    </row>
    <row r="23" spans="2:9" s="6" customFormat="1">
      <c r="B23" s="147"/>
      <c r="C23" s="558"/>
      <c r="D23" s="240" t="s">
        <v>47</v>
      </c>
      <c r="E23" s="242" t="s">
        <v>48</v>
      </c>
      <c r="F23" s="151"/>
    </row>
    <row r="24" spans="2:9" s="6" customFormat="1">
      <c r="B24" s="147"/>
      <c r="C24" s="559"/>
      <c r="D24" s="240"/>
      <c r="E24" s="242" t="s">
        <v>49</v>
      </c>
      <c r="F24" s="151"/>
    </row>
    <row r="25" spans="2:9" s="6" customFormat="1">
      <c r="B25" s="147"/>
      <c r="C25" s="557" t="s">
        <v>547</v>
      </c>
      <c r="D25" s="358" t="s">
        <v>23</v>
      </c>
      <c r="E25" s="358" t="s">
        <v>50</v>
      </c>
      <c r="F25" s="151"/>
    </row>
    <row r="26" spans="2:9" s="6" customFormat="1">
      <c r="B26" s="147"/>
      <c r="C26" s="558"/>
      <c r="D26" s="240" t="s">
        <v>51</v>
      </c>
      <c r="E26" s="240" t="s">
        <v>52</v>
      </c>
      <c r="F26" s="151"/>
    </row>
    <row r="27" spans="2:9" s="6" customFormat="1">
      <c r="B27" s="147"/>
      <c r="C27" s="558"/>
      <c r="D27" s="240" t="s">
        <v>53</v>
      </c>
      <c r="E27" s="240" t="s">
        <v>54</v>
      </c>
      <c r="F27" s="151"/>
    </row>
    <row r="28" spans="2:9" s="6" customFormat="1">
      <c r="B28" s="147"/>
      <c r="C28" s="558"/>
      <c r="D28" s="240" t="s">
        <v>55</v>
      </c>
      <c r="E28" s="240" t="s">
        <v>56</v>
      </c>
      <c r="F28" s="151"/>
    </row>
    <row r="29" spans="2:9" s="6" customFormat="1" ht="30">
      <c r="B29" s="147"/>
      <c r="C29" s="558"/>
      <c r="D29" s="240" t="s">
        <v>57</v>
      </c>
      <c r="E29" s="240" t="s">
        <v>58</v>
      </c>
      <c r="F29" s="151"/>
    </row>
    <row r="30" spans="2:9" s="6" customFormat="1">
      <c r="B30" s="147"/>
      <c r="C30" s="558"/>
      <c r="D30" s="240" t="s">
        <v>59</v>
      </c>
      <c r="E30" s="240"/>
      <c r="F30" s="151"/>
    </row>
    <row r="31" spans="2:9" s="6" customFormat="1">
      <c r="B31" s="147"/>
      <c r="C31" s="559"/>
      <c r="D31" s="240" t="s">
        <v>60</v>
      </c>
      <c r="E31" s="240"/>
      <c r="F31" s="151"/>
    </row>
    <row r="32" spans="2:9" s="6" customFormat="1">
      <c r="B32" s="147"/>
      <c r="C32" s="557" t="s">
        <v>548</v>
      </c>
      <c r="D32" s="358" t="s">
        <v>61</v>
      </c>
      <c r="E32" s="358" t="s">
        <v>62</v>
      </c>
      <c r="F32" s="151"/>
    </row>
    <row r="33" spans="2:6" s="6" customFormat="1">
      <c r="B33" s="147"/>
      <c r="C33" s="558"/>
      <c r="D33" s="240" t="s">
        <v>33</v>
      </c>
      <c r="E33" s="240" t="s">
        <v>63</v>
      </c>
      <c r="F33" s="151"/>
    </row>
    <row r="34" spans="2:6" s="6" customFormat="1">
      <c r="B34" s="147"/>
      <c r="C34" s="558"/>
      <c r="D34" s="240" t="s">
        <v>64</v>
      </c>
      <c r="E34" s="240" t="s">
        <v>65</v>
      </c>
      <c r="F34" s="151"/>
    </row>
    <row r="35" spans="2:6" s="6" customFormat="1">
      <c r="B35" s="147"/>
      <c r="C35" s="558"/>
      <c r="D35" s="240" t="s">
        <v>66</v>
      </c>
      <c r="E35" s="240" t="s">
        <v>67</v>
      </c>
      <c r="F35" s="151"/>
    </row>
    <row r="36" spans="2:6" s="6" customFormat="1" ht="30">
      <c r="B36" s="147"/>
      <c r="C36" s="558"/>
      <c r="D36" s="240" t="s">
        <v>68</v>
      </c>
      <c r="E36" s="240" t="s">
        <v>69</v>
      </c>
      <c r="F36" s="151"/>
    </row>
    <row r="37" spans="2:6" s="6" customFormat="1">
      <c r="B37" s="147"/>
      <c r="C37" s="559"/>
      <c r="D37" s="240" t="s">
        <v>70</v>
      </c>
      <c r="E37" s="240"/>
      <c r="F37" s="151"/>
    </row>
    <row r="38" spans="2:6" s="6" customFormat="1">
      <c r="B38" s="147"/>
      <c r="C38" s="557" t="s">
        <v>71</v>
      </c>
      <c r="D38" s="358" t="s">
        <v>72</v>
      </c>
      <c r="E38" s="358" t="s">
        <v>73</v>
      </c>
      <c r="F38" s="151"/>
    </row>
    <row r="39" spans="2:6" s="6" customFormat="1">
      <c r="B39" s="147"/>
      <c r="C39" s="558"/>
      <c r="D39" s="240" t="s">
        <v>74</v>
      </c>
      <c r="E39" s="240" t="s">
        <v>75</v>
      </c>
      <c r="F39" s="151"/>
    </row>
    <row r="40" spans="2:6" s="6" customFormat="1">
      <c r="B40" s="147"/>
      <c r="C40" s="558"/>
      <c r="D40" s="240" t="s">
        <v>76</v>
      </c>
      <c r="E40" s="240" t="s">
        <v>77</v>
      </c>
      <c r="F40" s="151"/>
    </row>
    <row r="41" spans="2:6" s="6" customFormat="1">
      <c r="B41" s="147"/>
      <c r="C41" s="558"/>
      <c r="D41" s="240" t="s">
        <v>78</v>
      </c>
      <c r="E41" s="240" t="s">
        <v>79</v>
      </c>
      <c r="F41" s="151"/>
    </row>
    <row r="42" spans="2:6" s="6" customFormat="1">
      <c r="B42" s="147"/>
      <c r="C42" s="558"/>
      <c r="D42" s="240"/>
      <c r="E42" s="240" t="s">
        <v>80</v>
      </c>
      <c r="F42" s="151"/>
    </row>
    <row r="43" spans="2:6" s="6" customFormat="1">
      <c r="B43" s="147"/>
      <c r="C43" s="558"/>
      <c r="D43" s="240"/>
      <c r="E43" s="240" t="s">
        <v>81</v>
      </c>
      <c r="F43" s="151"/>
    </row>
    <row r="44" spans="2:6" s="6" customFormat="1">
      <c r="B44" s="147"/>
      <c r="C44" s="558"/>
      <c r="D44" s="240"/>
      <c r="E44" s="240" t="s">
        <v>82</v>
      </c>
      <c r="F44" s="243"/>
    </row>
    <row r="45" spans="2:6" s="6" customFormat="1">
      <c r="B45" s="147"/>
      <c r="C45" s="559"/>
      <c r="D45" s="240"/>
      <c r="E45" s="240" t="s">
        <v>83</v>
      </c>
      <c r="F45" s="151"/>
    </row>
    <row r="46" spans="2:6">
      <c r="B46" s="147"/>
      <c r="C46" s="557" t="s">
        <v>84</v>
      </c>
      <c r="D46" s="358" t="s">
        <v>23</v>
      </c>
      <c r="E46" s="358" t="s">
        <v>85</v>
      </c>
    </row>
    <row r="47" spans="2:6">
      <c r="B47" s="147"/>
      <c r="C47" s="558"/>
      <c r="D47" s="240" t="s">
        <v>86</v>
      </c>
      <c r="E47" s="240" t="s">
        <v>87</v>
      </c>
    </row>
    <row r="48" spans="2:6">
      <c r="B48" s="147"/>
      <c r="C48" s="558"/>
      <c r="D48" s="240" t="s">
        <v>76</v>
      </c>
      <c r="E48" s="240" t="s">
        <v>88</v>
      </c>
    </row>
    <row r="49" spans="2:6">
      <c r="B49" s="147"/>
      <c r="C49" s="558"/>
      <c r="D49" s="240" t="s">
        <v>89</v>
      </c>
      <c r="E49" s="240" t="s">
        <v>90</v>
      </c>
    </row>
    <row r="50" spans="2:6">
      <c r="B50" s="147"/>
      <c r="C50" s="559"/>
      <c r="D50" s="240" t="s">
        <v>91</v>
      </c>
      <c r="E50" s="240" t="s">
        <v>92</v>
      </c>
    </row>
    <row r="51" spans="2:6">
      <c r="B51" s="147"/>
      <c r="C51" s="557" t="s">
        <v>93</v>
      </c>
      <c r="D51" s="358" t="s">
        <v>33</v>
      </c>
      <c r="E51" s="358" t="s">
        <v>94</v>
      </c>
    </row>
    <row r="52" spans="2:6">
      <c r="B52" s="147"/>
      <c r="C52" s="558"/>
      <c r="D52" s="240" t="s">
        <v>95</v>
      </c>
      <c r="E52" s="240" t="s">
        <v>75</v>
      </c>
    </row>
    <row r="53" spans="2:6">
      <c r="B53" s="147"/>
      <c r="C53" s="558"/>
      <c r="D53" s="240" t="s">
        <v>96</v>
      </c>
      <c r="E53" s="240" t="s">
        <v>50</v>
      </c>
    </row>
    <row r="54" spans="2:6">
      <c r="B54" s="147"/>
      <c r="C54" s="558"/>
      <c r="D54" s="240" t="s">
        <v>97</v>
      </c>
      <c r="E54" s="240" t="s">
        <v>98</v>
      </c>
    </row>
    <row r="55" spans="2:6">
      <c r="B55" s="147"/>
      <c r="C55" s="558"/>
      <c r="D55" s="240"/>
      <c r="E55" s="240" t="s">
        <v>99</v>
      </c>
    </row>
    <row r="56" spans="2:6">
      <c r="B56" s="147"/>
      <c r="C56" s="558"/>
      <c r="D56" s="240"/>
      <c r="E56" s="240" t="s">
        <v>73</v>
      </c>
    </row>
    <row r="57" spans="2:6">
      <c r="B57" s="147"/>
      <c r="C57" s="558"/>
      <c r="D57" s="241"/>
      <c r="E57" s="241" t="s">
        <v>100</v>
      </c>
    </row>
    <row r="58" spans="2:6" ht="14.1" customHeight="1">
      <c r="C58" s="556"/>
      <c r="D58" s="556"/>
      <c r="E58" s="556"/>
      <c r="F58" s="244"/>
    </row>
  </sheetData>
  <mergeCells count="11">
    <mergeCell ref="C1:F1"/>
    <mergeCell ref="C58:E58"/>
    <mergeCell ref="C3:E3"/>
    <mergeCell ref="C46:C50"/>
    <mergeCell ref="C51:C57"/>
    <mergeCell ref="C6:E6"/>
    <mergeCell ref="C25:C31"/>
    <mergeCell ref="C9:C18"/>
    <mergeCell ref="C19:C24"/>
    <mergeCell ref="C32:C37"/>
    <mergeCell ref="C38:C45"/>
  </mergeCells>
  <phoneticPr fontId="2" type="noConversion"/>
  <printOptions horizontalCentered="1"/>
  <pageMargins left="0.39370078740157483" right="0.39370078740157483" top="0.39370078740157483" bottom="0.39370078740157483" header="0" footer="0"/>
  <pageSetup paperSize="9" fitToHeight="0" orientation="landscape" r:id="rId1"/>
  <rowBreaks count="2" manualBreakCount="2">
    <brk id="24" max="16383" man="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29296402F13448AB17A9C1C72E702" ma:contentTypeVersion="18" ma:contentTypeDescription="Create a new document." ma:contentTypeScope="" ma:versionID="8b96087b576f9729cf9589b2b0afa5f5">
  <xsd:schema xmlns:xsd="http://www.w3.org/2001/XMLSchema" xmlns:xs="http://www.w3.org/2001/XMLSchema" xmlns:p="http://schemas.microsoft.com/office/2006/metadata/properties" xmlns:ns2="6f5648f1-c9f2-403d-bb09-54ca1d146bb8" xmlns:ns3="ad93150a-2b33-4aa1-a85d-2fe4710537e1" xmlns:ns4="4841b768-cacb-4882-a378-4dd8b4c32445" targetNamespace="http://schemas.microsoft.com/office/2006/metadata/properties" ma:root="true" ma:fieldsID="ad05d5e9e4ce98f1e086351d63ac2da4" ns2:_="" ns3:_="" ns4:_="">
    <xsd:import namespace="6f5648f1-c9f2-403d-bb09-54ca1d146bb8"/>
    <xsd:import namespace="ad93150a-2b33-4aa1-a85d-2fe4710537e1"/>
    <xsd:import namespace="4841b768-cacb-4882-a378-4dd8b4c3244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648f1-c9f2-403d-bb09-54ca1d146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b605e7-e170-48cc-826e-c20513c56f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3150a-2b33-4aa1-a85d-2fe4710537e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1b768-cacb-4882-a378-4dd8b4c3244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5b2c25d-f130-4386-9069-2cba38d8c5ac}" ma:internalName="TaxCatchAll" ma:showField="CatchAllData" ma:web="ad93150a-2b33-4aa1-a85d-2fe4710537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5648f1-c9f2-403d-bb09-54ca1d146bb8">
      <Terms xmlns="http://schemas.microsoft.com/office/infopath/2007/PartnerControls"/>
    </lcf76f155ced4ddcb4097134ff3c332f>
    <SharedWithUsers xmlns="ad93150a-2b33-4aa1-a85d-2fe4710537e1">
      <UserInfo>
        <DisplayName>Nicole Dal Santo</DisplayName>
        <AccountId>17</AccountId>
        <AccountType/>
      </UserInfo>
      <UserInfo>
        <DisplayName>Penny Barker</DisplayName>
        <AccountId>10</AccountId>
        <AccountType/>
      </UserInfo>
    </SharedWithUsers>
    <TaxCatchAll xmlns="4841b768-cacb-4882-a378-4dd8b4c324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B778D-7191-4EC8-A10F-AE40521A7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648f1-c9f2-403d-bb09-54ca1d146bb8"/>
    <ds:schemaRef ds:uri="ad93150a-2b33-4aa1-a85d-2fe4710537e1"/>
    <ds:schemaRef ds:uri="4841b768-cacb-4882-a378-4dd8b4c324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06323C-DA35-4ADB-891B-4428CD23676C}">
  <ds:schemaRefs>
    <ds:schemaRef ds:uri="http://schemas.microsoft.com/office/2006/documentManagement/types"/>
    <ds:schemaRef ds:uri="http://purl.org/dc/elements/1.1/"/>
    <ds:schemaRef ds:uri="http://schemas.microsoft.com/office/infopath/2007/PartnerControls"/>
    <ds:schemaRef ds:uri="ad93150a-2b33-4aa1-a85d-2fe4710537e1"/>
    <ds:schemaRef ds:uri="http://purl.org/dc/terms/"/>
    <ds:schemaRef ds:uri="http://schemas.openxmlformats.org/package/2006/metadata/core-properties"/>
    <ds:schemaRef ds:uri="4841b768-cacb-4882-a378-4dd8b4c32445"/>
    <ds:schemaRef ds:uri="http://www.w3.org/XML/1998/namespace"/>
    <ds:schemaRef ds:uri="6f5648f1-c9f2-403d-bb09-54ca1d146bb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146AD09-AD53-4F20-804E-CC7296F85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23</vt:i4>
      </vt:variant>
    </vt:vector>
  </HeadingPairs>
  <TitlesOfParts>
    <vt:vector size="43" baseType="lpstr">
      <vt:lpstr>Cover</vt:lpstr>
      <vt:lpstr>Contents</vt:lpstr>
      <vt:lpstr>About</vt:lpstr>
      <vt:lpstr>Definitions</vt:lpstr>
      <vt:lpstr>Environment</vt:lpstr>
      <vt:lpstr> Energy &amp; GHG Emissions</vt:lpstr>
      <vt:lpstr>Water, Waste &amp; Air Emissions</vt:lpstr>
      <vt:lpstr>Social</vt:lpstr>
      <vt:lpstr>Stakeholder Engagement</vt:lpstr>
      <vt:lpstr>Safety</vt:lpstr>
      <vt:lpstr>People</vt:lpstr>
      <vt:lpstr>Community &amp; Indigenous Peoples</vt:lpstr>
      <vt:lpstr>Governance</vt:lpstr>
      <vt:lpstr>Ethics &amp; Business conduct</vt:lpstr>
      <vt:lpstr>Additional Disclosures</vt:lpstr>
      <vt:lpstr>AASB Index</vt:lpstr>
      <vt:lpstr>GRI Index</vt:lpstr>
      <vt:lpstr>UN SDG Progress</vt:lpstr>
      <vt:lpstr>2025 Progress</vt:lpstr>
      <vt:lpstr>Approach to Sustainability</vt:lpstr>
      <vt:lpstr>' Energy &amp; GHG Emissions'!Print_Area</vt:lpstr>
      <vt:lpstr>'2025 Progress'!Print_Area</vt:lpstr>
      <vt:lpstr>'AASB Index'!Print_Area</vt:lpstr>
      <vt:lpstr>About!Print_Area</vt:lpstr>
      <vt:lpstr>'Additional Disclosures'!Print_Area</vt:lpstr>
      <vt:lpstr>'Approach to Sustainability'!Print_Area</vt:lpstr>
      <vt:lpstr>'Community &amp; Indigenous Peoples'!Print_Area</vt:lpstr>
      <vt:lpstr>Contents!Print_Area</vt:lpstr>
      <vt:lpstr>Cover!Print_Area</vt:lpstr>
      <vt:lpstr>Definitions!Print_Area</vt:lpstr>
      <vt:lpstr>Environment!Print_Area</vt:lpstr>
      <vt:lpstr>'Ethics &amp; Business conduct'!Print_Area</vt:lpstr>
      <vt:lpstr>Governance!Print_Area</vt:lpstr>
      <vt:lpstr>'GRI Index'!Print_Area</vt:lpstr>
      <vt:lpstr>People!Print_Area</vt:lpstr>
      <vt:lpstr>Safety!Print_Area</vt:lpstr>
      <vt:lpstr>Social!Print_Area</vt:lpstr>
      <vt:lpstr>'Stakeholder Engagement'!Print_Area</vt:lpstr>
      <vt:lpstr>'UN SDG Progress'!Print_Area</vt:lpstr>
      <vt:lpstr>'Water, Waste &amp; Air Emissions'!Print_Area</vt:lpstr>
      <vt:lpstr>'GRI Index'!Print_Titles</vt:lpstr>
      <vt:lpstr>'Stakeholder Engagement'!Print_Titles</vt:lpstr>
      <vt:lpstr>'UN SDG Progress'!Print_Titles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Penny Barker</dc:creator>
  <cp:keywords/>
  <dc:description/>
  <cp:lastModifiedBy>Eden Baker</cp:lastModifiedBy>
  <cp:revision/>
  <cp:lastPrinted>2026-02-19T23:36:40Z</cp:lastPrinted>
  <dcterms:created xsi:type="dcterms:W3CDTF">2018-12-03T02:22:27Z</dcterms:created>
  <dcterms:modified xsi:type="dcterms:W3CDTF">2026-02-22T07:35:09Z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0x01010070C29296402F13448AB17A9C1C72E702</vt:lpwstr>
  </property>
  <property fmtid="{D5CDD505-2E9C-101B-9397-08002B2CF9AE}" pid="3" name="MediaServiceImageTags">
    <vt:lpwstr/>
  </property>
</Properties>
</file>