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ningstaronline-my.sharepoint.com/personal/mark_lamonica_morningstar_com/Documents/Desktop/"/>
    </mc:Choice>
  </mc:AlternateContent>
  <xr:revisionPtr revIDLastSave="0" documentId="8_{5FA5FDED-2F4F-43AA-8F7C-550F72D0441D}" xr6:coauthVersionLast="47" xr6:coauthVersionMax="47" xr10:uidLastSave="{00000000-0000-0000-0000-000000000000}"/>
  <bookViews>
    <workbookView xWindow="-13965" yWindow="-24120" windowWidth="57840" windowHeight="23520" xr2:uid="{93F16343-423A-4477-8B67-7ED23DC5FE5A}"/>
  </bookViews>
  <sheets>
    <sheet name="DDM" sheetId="5" r:id="rId1"/>
  </sheets>
  <definedNames>
    <definedName name="_xlnm.Print_Area" localSheetId="0">DDM!$A$2:$I$31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" l="1"/>
  <c r="C18" i="5" s="1"/>
  <c r="C12" i="5"/>
  <c r="D10" i="5"/>
  <c r="E10" i="5" s="1"/>
  <c r="D16" i="5" l="1"/>
  <c r="D12" i="5"/>
  <c r="F10" i="5"/>
  <c r="E12" i="5"/>
  <c r="D18" i="5" l="1"/>
  <c r="E16" i="5"/>
  <c r="G10" i="5"/>
  <c r="F12" i="5"/>
  <c r="F16" i="5" l="1"/>
  <c r="E18" i="5"/>
  <c r="G12" i="5"/>
  <c r="G16" i="5" l="1"/>
  <c r="F18" i="5"/>
  <c r="C24" i="5" l="1"/>
  <c r="C25" i="5" s="1"/>
  <c r="C26" i="5" s="1"/>
  <c r="G18" i="5"/>
  <c r="C20" i="5" s="1"/>
  <c r="C2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tc={675D7E41-2CB9-4026-9688-3FB1A93B2B72}</author>
    <author>tc={FF0F9C28-3999-4E1F-A710-CF729D464E9F}</author>
    <author>tc={803AA400-8072-486D-AE56-C4EE0FEBF6C3}</author>
    <author>tc={4BEA2C4E-3155-4E82-8CFB-80362EE2E944}</author>
    <author>tc={09A3DAFC-566C-4313-86C0-AFFEA28FD556}</author>
    <author>tc={D28D361D-191B-4F06-9EF6-F091AA6A61BC}</author>
  </authors>
  <commentList>
    <comment ref="C5" authorId="0" shapeId="0" xr:uid="{675D7E41-2CB9-4026-9688-3FB1A93B2B72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discount rate is used to provide the present value of future dividends.</t>
      </text>
    </comment>
    <comment ref="C6" authorId="1" shapeId="0" xr:uid="{FF0F9C28-3999-4E1F-A710-CF729D464E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trailing 12 month dividend</t>
      </text>
    </comment>
    <comment ref="C7" authorId="2" shapeId="0" xr:uid="{803AA400-8072-486D-AE56-C4EE0FEBF6C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annual dividend growth rate for the next 5 years.</t>
      </text>
    </comment>
    <comment ref="C9" authorId="3" shapeId="0" xr:uid="{4BEA2C4E-3155-4E82-8CFB-80362EE2E94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are dividend estimates for the next 5 years. You can either manually overwrite them or adjust the annual growth rate to put a steady growth rate over that period.</t>
      </text>
    </comment>
    <comment ref="C23" authorId="4" shapeId="0" xr:uid="{09A3DAFC-566C-4313-86C0-AFFEA28FD55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long-term growth rate is the annual growth of the dividend after the 5 years outlined above. </t>
      </text>
    </comment>
    <comment ref="C29" authorId="5" shapeId="0" xr:uid="{D28D361D-191B-4F06-9EF6-F091AA6A61B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estate value of the share using the dividend discount model.</t>
      </text>
    </comment>
  </commentList>
</comments>
</file>

<file path=xl/sharedStrings.xml><?xml version="1.0" encoding="utf-8"?>
<sst xmlns="http://schemas.openxmlformats.org/spreadsheetml/2006/main" count="19" uniqueCount="19">
  <si>
    <t>Revenue</t>
  </si>
  <si>
    <t>Present value</t>
  </si>
  <si>
    <t>Year</t>
  </si>
  <si>
    <t>Sum of PV</t>
  </si>
  <si>
    <t>Long term growth rate</t>
  </si>
  <si>
    <t>Terminal value in year 10</t>
  </si>
  <si>
    <t>Present value of terminal value</t>
  </si>
  <si>
    <t>Total value</t>
  </si>
  <si>
    <t>EBIT margin</t>
  </si>
  <si>
    <t xml:space="preserve">EBIT  </t>
  </si>
  <si>
    <t>Depreciation &amp; Amortization</t>
  </si>
  <si>
    <t>Change in net working capital</t>
  </si>
  <si>
    <t>Discount rate</t>
  </si>
  <si>
    <t>Dividend in year 6</t>
  </si>
  <si>
    <t>Current dividend</t>
  </si>
  <si>
    <t>Annual growth rate</t>
  </si>
  <si>
    <t>Dividend</t>
  </si>
  <si>
    <t xml:space="preserve">This is a simplified version of a two stage dividend discount model. Complete cells highlighted in blue to come up with a back of envelope estimate of a share price given future dividends. </t>
  </si>
  <si>
    <t>Capital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</si>
</sst>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7" formatCode="_-&quot;$&quot;* #,##0.000_-;\-&quot;$&quot;* #,##0.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44" fontId="0" fillId="4" borderId="6" xfId="0" applyNumberFormat="1" applyFill="1" applyBorder="1"/>
    <xf numFmtId="44" fontId="0" fillId="4" borderId="7" xfId="0" applyNumberFormat="1" applyFill="1" applyBorder="1"/>
    <xf numFmtId="44" fontId="0" fillId="4" borderId="0" xfId="1" applyFont="1" applyFill="1" applyBorder="1"/>
    <xf numFmtId="44" fontId="0" fillId="4" borderId="0" xfId="0" applyNumberFormat="1" applyFill="1"/>
    <xf numFmtId="44" fontId="0" fillId="4" borderId="8" xfId="0" applyNumberFormat="1" applyFill="1" applyBorder="1"/>
    <xf numFmtId="44" fontId="0" fillId="4" borderId="3" xfId="0" applyNumberFormat="1" applyFill="1" applyBorder="1"/>
    <xf numFmtId="0" fontId="2" fillId="2" borderId="1" xfId="0" applyFont="1" applyFill="1" applyBorder="1"/>
    <xf numFmtId="44" fontId="0" fillId="4" borderId="1" xfId="0" applyNumberFormat="1" applyFill="1" applyBorder="1"/>
    <xf numFmtId="44" fontId="0" fillId="4" borderId="2" xfId="0" applyNumberFormat="1" applyFill="1" applyBorder="1"/>
    <xf numFmtId="9" fontId="0" fillId="4" borderId="3" xfId="2" applyFont="1" applyFill="1" applyBorder="1"/>
    <xf numFmtId="9" fontId="0" fillId="4" borderId="0" xfId="2" applyFont="1" applyFill="1" applyBorder="1"/>
    <xf numFmtId="167" fontId="0" fillId="4" borderId="0" xfId="0" applyNumberFormat="1" applyFill="1"/>
    <xf numFmtId="0" fontId="2" fillId="2" borderId="9" xfId="0" applyFont="1" applyFill="1" applyBorder="1"/>
    <xf numFmtId="167" fontId="0" fillId="4" borderId="1" xfId="0" applyNumberFormat="1" applyFill="1" applyBorder="1"/>
    <xf numFmtId="0" fontId="2" fillId="2" borderId="1" xfId="0" applyFont="1" applyFill="1" applyBorder="1" applyAlignment="1">
      <alignment horizontal="center"/>
    </xf>
    <xf numFmtId="10" fontId="0" fillId="3" borderId="1" xfId="2" applyNumberFormat="1" applyFont="1" applyFill="1" applyBorder="1"/>
    <xf numFmtId="44" fontId="0" fillId="3" borderId="1" xfId="1" applyFont="1" applyFill="1" applyBorder="1"/>
    <xf numFmtId="10" fontId="0" fillId="3" borderId="5" xfId="2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1392040</xdr:colOff>
      <xdr:row>2</xdr:row>
      <xdr:rowOff>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D8CED8-995E-4B40-BEE4-88FC79297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392040" cy="3594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6</xdr:col>
      <xdr:colOff>218700</xdr:colOff>
      <xdr:row>47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AE62AB-BC6B-D18E-9AD6-9F8BDEA98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24375"/>
          <a:ext cx="7210050" cy="3009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k Lamonica" id="{8277548E-892A-4C1A-95B0-AB0BCF3A968D}" userId="S::Mark.LaMonica@morningstar.com::1080f90d-0fb7-4af4-a821-bd5321091c4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5-06-04T23:09:15.52" personId="{8277548E-892A-4C1A-95B0-AB0BCF3A968D}" id="{675D7E41-2CB9-4026-9688-3FB1A93B2B72}">
    <text>The discount rate is used to provide the present value of future dividends.</text>
  </threadedComment>
  <threadedComment ref="C6" dT="2025-06-04T23:08:47.73" personId="{8277548E-892A-4C1A-95B0-AB0BCF3A968D}" id="{FF0F9C28-3999-4E1F-A710-CF729D464E9F}">
    <text>This is the trailing 12 month dividend</text>
  </threadedComment>
  <threadedComment ref="C7" dT="2025-06-04T23:13:58.52" personId="{8277548E-892A-4C1A-95B0-AB0BCF3A968D}" id="{803AA400-8072-486D-AE56-C4EE0FEBF6C3}">
    <text>This is the annual dividend growth rate for the next 5 years.</text>
  </threadedComment>
  <threadedComment ref="C9" dT="2025-06-04T23:08:20.89" personId="{8277548E-892A-4C1A-95B0-AB0BCF3A968D}" id="{4BEA2C4E-3155-4E82-8CFB-80362EE2E944}">
    <text>These are dividend estimates for the next 5 years. You can either manually overwrite them or adjust the annual growth rate to put a steady growth rate over that period.</text>
  </threadedComment>
  <threadedComment ref="C23" dT="2025-06-04T23:09:48.68" personId="{8277548E-892A-4C1A-95B0-AB0BCF3A968D}" id="{09A3DAFC-566C-4313-86C0-AFFEA28FD556}">
    <text xml:space="preserve">The long-term growth rate is the annual growth of the dividend after the 5 years outlined above. </text>
  </threadedComment>
  <threadedComment ref="C29" dT="2025-06-04T23:10:15.04" personId="{8277548E-892A-4C1A-95B0-AB0BCF3A968D}" id="{D28D361D-191B-4F06-9EF6-F091AA6A61BC}">
    <text>This is the estate value of the share using the dividend discount model.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B7C8-2220-4CFE-BA50-61D77347936C}">
  <dimension ref="A1:AH89"/>
  <sheetViews>
    <sheetView tabSelected="1" workbookViewId="0">
      <selection activeCell="I31" sqref="I31"/>
    </sheetView>
  </sheetViews>
  <sheetFormatPr defaultRowHeight="14.5" x14ac:dyDescent="0.35"/>
  <cols>
    <col min="1" max="1" width="8.7265625" style="2"/>
    <col min="2" max="2" width="39.6328125" bestFit="1" customWidth="1"/>
    <col min="3" max="3" width="17.453125" bestFit="1" customWidth="1"/>
    <col min="4" max="7" width="14.36328125" customWidth="1"/>
    <col min="8" max="34" width="8.7265625" style="2"/>
  </cols>
  <sheetData>
    <row r="1" spans="2:7" s="2" customFormat="1" x14ac:dyDescent="0.35"/>
    <row r="2" spans="2:7" s="2" customFormat="1" x14ac:dyDescent="0.35"/>
    <row r="3" spans="2:7" s="2" customFormat="1" x14ac:dyDescent="0.35">
      <c r="C3" s="3" t="s">
        <v>17</v>
      </c>
    </row>
    <row r="4" spans="2:7" s="2" customFormat="1" x14ac:dyDescent="0.35"/>
    <row r="5" spans="2:7" s="2" customFormat="1" x14ac:dyDescent="0.35">
      <c r="B5" s="13" t="s">
        <v>12</v>
      </c>
      <c r="C5" s="22">
        <v>0.08</v>
      </c>
    </row>
    <row r="6" spans="2:7" s="2" customFormat="1" x14ac:dyDescent="0.35">
      <c r="B6" s="13" t="s">
        <v>14</v>
      </c>
      <c r="C6" s="23">
        <v>6.8</v>
      </c>
    </row>
    <row r="7" spans="2:7" s="2" customFormat="1" x14ac:dyDescent="0.35">
      <c r="B7" s="13" t="s">
        <v>15</v>
      </c>
      <c r="C7" s="22">
        <v>0.05</v>
      </c>
    </row>
    <row r="8" spans="2:7" s="2" customFormat="1" x14ac:dyDescent="0.35"/>
    <row r="9" spans="2:7" s="2" customFormat="1" x14ac:dyDescent="0.35">
      <c r="B9" s="3" t="s">
        <v>2</v>
      </c>
      <c r="C9" s="21">
        <v>1</v>
      </c>
      <c r="D9" s="21">
        <v>2</v>
      </c>
      <c r="E9" s="21">
        <v>3</v>
      </c>
      <c r="F9" s="21">
        <v>4</v>
      </c>
      <c r="G9" s="21">
        <v>5</v>
      </c>
    </row>
    <row r="10" spans="2:7" s="2" customFormat="1" hidden="1" x14ac:dyDescent="0.35">
      <c r="B10" s="4" t="s">
        <v>0</v>
      </c>
      <c r="C10" s="15">
        <v>968500</v>
      </c>
      <c r="D10" s="11" t="e">
        <f>SUM(C10*(1+#REF!))</f>
        <v>#REF!</v>
      </c>
      <c r="E10" s="11" t="e">
        <f>SUM(D10*(1+#REF!))</f>
        <v>#REF!</v>
      </c>
      <c r="F10" s="11" t="e">
        <f>SUM(E10*(1+#REF!))</f>
        <v>#REF!</v>
      </c>
      <c r="G10" s="11" t="e">
        <f>SUM(F10*(1+#REF!))</f>
        <v>#REF!</v>
      </c>
    </row>
    <row r="11" spans="2:7" s="2" customFormat="1" hidden="1" x14ac:dyDescent="0.35">
      <c r="B11" s="5" t="s">
        <v>8</v>
      </c>
      <c r="C11" s="16">
        <v>0.11</v>
      </c>
      <c r="D11" s="17">
        <v>0.13</v>
      </c>
      <c r="E11" s="17">
        <v>0.13</v>
      </c>
      <c r="F11" s="17">
        <v>0.12</v>
      </c>
      <c r="G11" s="17">
        <v>0.15</v>
      </c>
    </row>
    <row r="12" spans="2:7" s="2" customFormat="1" hidden="1" x14ac:dyDescent="0.35">
      <c r="B12" s="5" t="s">
        <v>9</v>
      </c>
      <c r="C12" s="12">
        <f>SUM(C10*C11)</f>
        <v>106535</v>
      </c>
      <c r="D12" s="10" t="e">
        <f t="shared" ref="D12:G12" si="0">SUM(D10*D11)</f>
        <v>#REF!</v>
      </c>
      <c r="E12" s="10" t="e">
        <f t="shared" si="0"/>
        <v>#REF!</v>
      </c>
      <c r="F12" s="10" t="e">
        <f t="shared" si="0"/>
        <v>#REF!</v>
      </c>
      <c r="G12" s="10" t="e">
        <f t="shared" si="0"/>
        <v>#REF!</v>
      </c>
    </row>
    <row r="13" spans="2:7" s="2" customFormat="1" hidden="1" x14ac:dyDescent="0.35">
      <c r="B13" s="5" t="s">
        <v>10</v>
      </c>
      <c r="C13" s="12">
        <v>1000</v>
      </c>
      <c r="D13" s="10">
        <v>1000</v>
      </c>
      <c r="E13" s="10">
        <v>1100</v>
      </c>
      <c r="F13" s="10">
        <v>1100</v>
      </c>
      <c r="G13" s="10">
        <v>1200</v>
      </c>
    </row>
    <row r="14" spans="2:7" s="2" customFormat="1" hidden="1" x14ac:dyDescent="0.35">
      <c r="B14" s="5" t="s">
        <v>11</v>
      </c>
      <c r="C14" s="12">
        <v>300</v>
      </c>
      <c r="D14" s="10">
        <v>100</v>
      </c>
      <c r="E14" s="10">
        <v>0</v>
      </c>
      <c r="F14" s="10">
        <v>50</v>
      </c>
      <c r="G14" s="10">
        <v>75</v>
      </c>
    </row>
    <row r="15" spans="2:7" s="2" customFormat="1" hidden="1" x14ac:dyDescent="0.35">
      <c r="B15" s="5" t="s">
        <v>18</v>
      </c>
      <c r="C15" s="12">
        <v>35000</v>
      </c>
      <c r="D15" s="10">
        <v>2000</v>
      </c>
      <c r="E15" s="10">
        <v>75000</v>
      </c>
      <c r="F15" s="10">
        <v>1000</v>
      </c>
      <c r="G15" s="10">
        <v>5000</v>
      </c>
    </row>
    <row r="16" spans="2:7" s="2" customFormat="1" x14ac:dyDescent="0.35">
      <c r="B16" s="13" t="s">
        <v>16</v>
      </c>
      <c r="C16" s="20">
        <f>SUM(C6*(1+C7))</f>
        <v>7.14</v>
      </c>
      <c r="D16" s="20">
        <f>SUM(C16*(1+$C$7))</f>
        <v>7.4969999999999999</v>
      </c>
      <c r="E16" s="20">
        <f t="shared" ref="E16:G16" si="1">SUM(D16*(1+$C$7))</f>
        <v>7.8718500000000002</v>
      </c>
      <c r="F16" s="20">
        <f t="shared" si="1"/>
        <v>8.2654425000000007</v>
      </c>
      <c r="G16" s="20">
        <f t="shared" si="1"/>
        <v>8.6787146250000013</v>
      </c>
    </row>
    <row r="17" spans="2:7" s="2" customFormat="1" x14ac:dyDescent="0.35">
      <c r="B17"/>
      <c r="C17" s="18"/>
      <c r="D17" s="18"/>
      <c r="E17" s="18"/>
      <c r="F17" s="18"/>
      <c r="G17" s="18"/>
    </row>
    <row r="18" spans="2:7" s="2" customFormat="1" x14ac:dyDescent="0.35">
      <c r="B18" s="13" t="s">
        <v>1</v>
      </c>
      <c r="C18" s="20">
        <f>SUM(C16/(1+$C$5)^C9)</f>
        <v>6.6111111111111107</v>
      </c>
      <c r="D18" s="20">
        <f>SUM(D16/(1+$C$5)^D9)</f>
        <v>6.4274691358024683</v>
      </c>
      <c r="E18" s="20">
        <f>SUM(E16/(1+$C$5)^E9)</f>
        <v>6.2489283264746218</v>
      </c>
      <c r="F18" s="20">
        <f>SUM(F16/(1+$C$5)^F9)</f>
        <v>6.0753469840725494</v>
      </c>
      <c r="G18" s="20">
        <f>SUM(G16/(1+$C$5)^G9)</f>
        <v>5.9065873456260896</v>
      </c>
    </row>
    <row r="19" spans="2:7" s="2" customFormat="1" x14ac:dyDescent="0.35">
      <c r="B19" s="1"/>
    </row>
    <row r="20" spans="2:7" s="2" customFormat="1" x14ac:dyDescent="0.35">
      <c r="B20" s="13" t="s">
        <v>3</v>
      </c>
      <c r="C20" s="14">
        <f>SUM(C18:G18)</f>
        <v>31.269442903086841</v>
      </c>
    </row>
    <row r="21" spans="2:7" s="2" customFormat="1" x14ac:dyDescent="0.35"/>
    <row r="22" spans="2:7" s="2" customFormat="1" x14ac:dyDescent="0.35"/>
    <row r="23" spans="2:7" s="2" customFormat="1" x14ac:dyDescent="0.35">
      <c r="B23" s="4" t="s">
        <v>4</v>
      </c>
      <c r="C23" s="24">
        <v>0.03</v>
      </c>
    </row>
    <row r="24" spans="2:7" s="2" customFormat="1" x14ac:dyDescent="0.35">
      <c r="B24" s="5" t="s">
        <v>13</v>
      </c>
      <c r="C24" s="7">
        <f>SUM(G16*(1+C23))</f>
        <v>8.9390760637500009</v>
      </c>
    </row>
    <row r="25" spans="2:7" s="2" customFormat="1" x14ac:dyDescent="0.35">
      <c r="B25" s="5" t="s">
        <v>5</v>
      </c>
      <c r="C25" s="7">
        <f>SUM(C24/(C5-C23))</f>
        <v>178.78152127500002</v>
      </c>
    </row>
    <row r="26" spans="2:7" s="2" customFormat="1" x14ac:dyDescent="0.35">
      <c r="B26" s="6" t="s">
        <v>6</v>
      </c>
      <c r="C26" s="8">
        <f>SUM(C25/(1+$C$5)^G9)</f>
        <v>121.67569931989745</v>
      </c>
    </row>
    <row r="27" spans="2:7" s="2" customFormat="1" x14ac:dyDescent="0.35"/>
    <row r="28" spans="2:7" s="2" customFormat="1" x14ac:dyDescent="0.35"/>
    <row r="29" spans="2:7" s="2" customFormat="1" x14ac:dyDescent="0.35">
      <c r="B29" s="19" t="s">
        <v>7</v>
      </c>
      <c r="C29" s="14">
        <f>SUM(C26+C20)</f>
        <v>152.94514222298429</v>
      </c>
    </row>
    <row r="30" spans="2:7" s="2" customFormat="1" x14ac:dyDescent="0.35">
      <c r="B30" s="3"/>
      <c r="C30" s="9"/>
    </row>
    <row r="31" spans="2:7" s="2" customFormat="1" x14ac:dyDescent="0.35">
      <c r="B31" s="3"/>
      <c r="C31" s="9"/>
    </row>
    <row r="32" spans="2:7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pans="2:2" s="2" customFormat="1" x14ac:dyDescent="0.35"/>
    <row r="66" spans="2:2" s="2" customFormat="1" x14ac:dyDescent="0.35"/>
    <row r="67" spans="2:2" s="2" customFormat="1" x14ac:dyDescent="0.35"/>
    <row r="68" spans="2:2" s="2" customFormat="1" x14ac:dyDescent="0.35"/>
    <row r="69" spans="2:2" s="2" customFormat="1" x14ac:dyDescent="0.35"/>
    <row r="70" spans="2:2" s="2" customFormat="1" x14ac:dyDescent="0.35"/>
    <row r="71" spans="2:2" s="2" customFormat="1" x14ac:dyDescent="0.35"/>
    <row r="72" spans="2:2" s="2" customFormat="1" x14ac:dyDescent="0.35"/>
    <row r="73" spans="2:2" s="2" customFormat="1" x14ac:dyDescent="0.35"/>
    <row r="74" spans="2:2" s="2" customFormat="1" x14ac:dyDescent="0.35">
      <c r="B74"/>
    </row>
    <row r="75" spans="2:2" s="2" customFormat="1" x14ac:dyDescent="0.35">
      <c r="B75"/>
    </row>
    <row r="76" spans="2:2" s="2" customFormat="1" x14ac:dyDescent="0.35">
      <c r="B76"/>
    </row>
    <row r="77" spans="2:2" s="2" customFormat="1" x14ac:dyDescent="0.35">
      <c r="B77"/>
    </row>
    <row r="78" spans="2:2" s="2" customFormat="1" x14ac:dyDescent="0.35">
      <c r="B78"/>
    </row>
    <row r="79" spans="2:2" s="2" customFormat="1" x14ac:dyDescent="0.35">
      <c r="B79"/>
    </row>
    <row r="80" spans="2:2" s="2" customFormat="1" x14ac:dyDescent="0.35">
      <c r="B80"/>
    </row>
    <row r="81" spans="2:2" s="2" customFormat="1" x14ac:dyDescent="0.35">
      <c r="B81"/>
    </row>
    <row r="82" spans="2:2" s="2" customFormat="1" x14ac:dyDescent="0.35">
      <c r="B82"/>
    </row>
    <row r="83" spans="2:2" s="2" customFormat="1" x14ac:dyDescent="0.35">
      <c r="B83"/>
    </row>
    <row r="84" spans="2:2" s="2" customFormat="1" x14ac:dyDescent="0.35">
      <c r="B84"/>
    </row>
    <row r="85" spans="2:2" s="2" customFormat="1" x14ac:dyDescent="0.35">
      <c r="B85"/>
    </row>
    <row r="86" spans="2:2" s="2" customFormat="1" x14ac:dyDescent="0.35">
      <c r="B86"/>
    </row>
    <row r="87" spans="2:2" s="2" customFormat="1" x14ac:dyDescent="0.35">
      <c r="B87"/>
    </row>
    <row r="88" spans="2:2" s="2" customFormat="1" x14ac:dyDescent="0.35">
      <c r="B88"/>
    </row>
    <row r="89" spans="2:2" s="2" customFormat="1" x14ac:dyDescent="0.35">
      <c r="B89"/>
    </row>
  </sheetData>
  <pageMargins left="0.7" right="0.7" top="0.75" bottom="0.75" header="0.3" footer="0.3"/>
  <pageSetup paperSize="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AE7F44D72B6B49B38A5A5F73B9EC3C" ma:contentTypeVersion="15" ma:contentTypeDescription="Create a new document." ma:contentTypeScope="" ma:versionID="711f1bc42afcf8d5c82581254dc1edc2">
  <xsd:schema xmlns:xsd="http://www.w3.org/2001/XMLSchema" xmlns:xs="http://www.w3.org/2001/XMLSchema" xmlns:p="http://schemas.microsoft.com/office/2006/metadata/properties" xmlns:ns1="http://schemas.microsoft.com/sharepoint/v3" xmlns:ns3="36b26938-6827-43ea-974b-67e188edc75a" xmlns:ns4="5ae19ac8-53ea-47f0-8b4e-4cb888df3b27" targetNamespace="http://schemas.microsoft.com/office/2006/metadata/properties" ma:root="true" ma:fieldsID="482fb7000ac52d0777a0825772030919" ns1:_="" ns3:_="" ns4:_="">
    <xsd:import namespace="http://schemas.microsoft.com/sharepoint/v3"/>
    <xsd:import namespace="36b26938-6827-43ea-974b-67e188edc75a"/>
    <xsd:import namespace="5ae19ac8-53ea-47f0-8b4e-4cb888df3b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26938-6827-43ea-974b-67e188edc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19ac8-53ea-47f0-8b4e-4cb888df3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5C7431A-3CA4-4DFD-99CF-626669481C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E31CA-2CB3-4EE7-B8A3-6C4A39B7E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b26938-6827-43ea-974b-67e188edc75a"/>
    <ds:schemaRef ds:uri="5ae19ac8-53ea-47f0-8b4e-4cb888df3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299924-AC5D-4F31-B5D5-6CA517B043F2}">
  <ds:schemaRefs>
    <ds:schemaRef ds:uri="http://schemas.microsoft.com/sharepoint/v3"/>
    <ds:schemaRef ds:uri="http://purl.org/dc/terms/"/>
    <ds:schemaRef ds:uri="http://schemas.openxmlformats.org/package/2006/metadata/core-properties"/>
    <ds:schemaRef ds:uri="36b26938-6827-43ea-974b-67e188edc75a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ae19ac8-53ea-47f0-8b4e-4cb888df3b2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DDM</vt:lpstr>
      <vt:lpstr>DDM!Print_Area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Lamonica</dc:creator>
  <cp:lastModifiedBy>Mark Lamonica</cp:lastModifiedBy>
  <dcterms:created xsi:type="dcterms:W3CDTF">2020-04-11T00:43:53Z</dcterms:created>
  <dcterms:modified xsi:type="dcterms:W3CDTF">2025-06-05T03:51:05Z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0x01010065AE7F44D72B6B49B38A5A5F73B9EC3C</vt:lpwstr>
  </property>
</Properties>
</file>