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morningstaronline-my.sharepoint.com/personal/mark_lamonica_morningstar_com/Documents/Desktop/"/>
    </mc:Choice>
  </mc:AlternateContent>
  <xr:revisionPtr revIDLastSave="0" documentId="8_{D6CD0C18-7B99-49E3-A1A3-AC7ABB9FFA97}" xr6:coauthVersionLast="47" xr6:coauthVersionMax="47" xr10:uidLastSave="{00000000-0000-0000-0000-000000000000}"/>
  <bookViews>
    <workbookView xWindow="-110" yWindow="-110" windowWidth="19420" windowHeight="11500" xr2:uid="{B3E6011C-53DA-44E7-B1A8-DE25210D77E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C15" i="1" s="1"/>
  <c r="C18" i="1" s="1"/>
  <c r="D15" i="1" l="1"/>
  <c r="D18" i="1" s="1"/>
  <c r="C10" i="1"/>
  <c r="E15" i="1"/>
  <c r="E18" i="1" s="1"/>
  <c r="E10" i="1"/>
  <c r="D10" i="1"/>
  <c r="C17" i="1"/>
  <c r="E17" i="1"/>
  <c r="D17" i="1" l="1"/>
  <c r="D13" i="1"/>
  <c r="D12" i="1"/>
  <c r="E13" i="1"/>
  <c r="E12" i="1"/>
  <c r="C13" i="1"/>
  <c r="C12" i="1"/>
</calcChain>
</file>

<file path=xl/sharedStrings.xml><?xml version="1.0" encoding="utf-8"?>
<sst xmlns="http://schemas.openxmlformats.org/spreadsheetml/2006/main" count="17" uniqueCount="13">
  <si>
    <t>Annual inflation</t>
  </si>
  <si>
    <t>Holding period</t>
  </si>
  <si>
    <t>Purchase price</t>
  </si>
  <si>
    <t>Sale price</t>
  </si>
  <si>
    <t>Marginal tax rate plus Medicare levy</t>
  </si>
  <si>
    <t>Tax owed</t>
  </si>
  <si>
    <t>New cost basis</t>
  </si>
  <si>
    <t>After tax return</t>
  </si>
  <si>
    <t>Effective tax rate</t>
  </si>
  <si>
    <t>New tax proposal</t>
  </si>
  <si>
    <t>Current tax system</t>
  </si>
  <si>
    <t>Complete these cells</t>
  </si>
  <si>
    <t>© 2026 Morningstar, Inc. All rights reserved. Neither Morningstar, its affiliates, nor the content providers guarantee the data or content contained herein to be accurate, complete or timely nor will they have any liability for its use or distribution. This report has been prepared for clients of Morningstar Australasia Pty Ltd (ABN: 95 090 665 544, AFSL: 240892) and/or New Zealand wholesale clients of Morningstar Research Ltd, subsidiaries of Morningstar, Inc. Any general advice has been provided without reference to your financial objectives, situation or needs. For more information refer to our Financial Services Guide at www.morningstar.com.au/s/fsg.pdf. You should consider the advice in light of these matters and if applicable, the relevant Product Disclosure Statement before making any decision to invest. Our publications, ratings and products should be viewed as an additional investment resource, not as your sole source of information. Morningstar’s full research reports are the source of any Morningstar Ratings and are available from Morningstar or your adviser. Past performance does not necessarily indicate a financial product’s future performance. To obtain advice tailored to your situation, contact a financial adviser. Some material is copyright and published under licence from ASX Operations Pty Ltd ACN 004 523 782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</si>
</sst>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4" formatCode="_-&quot;$&quot;* #,##0.00_-;\-&quot;$&quot;* #,##0.00_-;_-&quot;$&quot;* &quot;-&quot;??_-;_-@_-"/>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
    <xf numFmtId="0" fontId="0" fillId="0" borderId="0" xfId="0"/>
    <xf numFmtId="0" fontId="0" fillId="2" borderId="0" xfId="0" applyFill="1"/>
    <xf numFmtId="0" fontId="0" fillId="2" borderId="0" xfId="0" applyFill="1" applyAlignment="1">
      <alignment horizontal="center"/>
    </xf>
    <xf numFmtId="6" fontId="0" fillId="2" borderId="0" xfId="1" applyNumberFormat="1" applyFont="1" applyFill="1" applyAlignment="1">
      <alignment horizontal="center"/>
    </xf>
    <xf numFmtId="0" fontId="2" fillId="2" borderId="0" xfId="0" applyFont="1" applyFill="1" applyAlignment="1">
      <alignment horizontal="center" vertical="center"/>
    </xf>
    <xf numFmtId="0" fontId="2" fillId="0" borderId="0" xfId="0" applyFont="1" applyAlignment="1">
      <alignment horizontal="center" vertical="center"/>
    </xf>
    <xf numFmtId="44" fontId="0" fillId="3" borderId="1" xfId="1" applyFont="1" applyFill="1" applyBorder="1" applyAlignment="1">
      <alignment horizontal="center"/>
    </xf>
    <xf numFmtId="10" fontId="0" fillId="3" borderId="1" xfId="2" applyNumberFormat="1" applyFont="1" applyFill="1" applyBorder="1" applyAlignment="1">
      <alignment horizontal="center"/>
    </xf>
    <xf numFmtId="0" fontId="0" fillId="3" borderId="1" xfId="0" applyFill="1" applyBorder="1" applyAlignment="1">
      <alignment horizontal="center"/>
    </xf>
    <xf numFmtId="6" fontId="0" fillId="3" borderId="1" xfId="1" applyNumberFormat="1" applyFont="1" applyFill="1" applyBorder="1" applyAlignment="1">
      <alignment horizontal="center"/>
    </xf>
    <xf numFmtId="6" fontId="0" fillId="2" borderId="1" xfId="1" applyNumberFormat="1" applyFont="1" applyFill="1" applyBorder="1" applyAlignment="1">
      <alignment horizontal="center"/>
    </xf>
    <xf numFmtId="44" fontId="0" fillId="2" borderId="1" xfId="1" applyFont="1" applyFill="1" applyBorder="1" applyAlignment="1">
      <alignment horizontal="center"/>
    </xf>
    <xf numFmtId="9" fontId="0" fillId="2" borderId="1" xfId="0" applyNumberFormat="1" applyFill="1" applyBorder="1" applyAlignment="1">
      <alignment horizontal="center"/>
    </xf>
    <xf numFmtId="10" fontId="0" fillId="2" borderId="1" xfId="2" applyNumberFormat="1" applyFont="1" applyFill="1" applyBorder="1" applyAlignment="1">
      <alignment horizontal="center"/>
    </xf>
    <xf numFmtId="0" fontId="2" fillId="2" borderId="1" xfId="0" applyFont="1" applyFill="1" applyBorder="1"/>
    <xf numFmtId="0" fontId="2" fillId="3" borderId="1" xfId="0" applyFont="1" applyFill="1" applyBorder="1" applyAlignment="1">
      <alignment horizontal="center"/>
    </xf>
    <xf numFmtId="0" fontId="2" fillId="3" borderId="1" xfId="0" applyFont="1" applyFill="1" applyBorder="1" applyAlignment="1"/>
    <xf numFmtId="0" fontId="3" fillId="0" borderId="0" xfId="3" applyAlignment="1">
      <alignment wrapText="1"/>
    </xf>
    <xf numFmtId="0" fontId="0" fillId="0" borderId="0" xfId="0" applyAlignment="1">
      <alignment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391049</xdr:colOff>
      <xdr:row>2</xdr:row>
      <xdr:rowOff>1821</xdr:rowOff>
    </xdr:to>
    <xdr:pic>
      <xdr:nvPicPr>
        <xdr:cNvPr id="2" name="Picture 1">
          <a:extLst>
            <a:ext uri="{FF2B5EF4-FFF2-40B4-BE49-F238E27FC236}">
              <a16:creationId xmlns:a16="http://schemas.microsoft.com/office/drawing/2014/main" id="{9B3EA44E-CFD8-4B19-B039-2C21741AEDF7}"/>
            </a:ext>
          </a:extLst>
        </xdr:cNvPr>
        <xdr:cNvPicPr>
          <a:picLocks noChangeAspect="1"/>
        </xdr:cNvPicPr>
      </xdr:nvPicPr>
      <xdr:blipFill>
        <a:blip xmlns:r="http://schemas.openxmlformats.org/officeDocument/2006/relationships" r:embed="rId1"/>
        <a:stretch>
          <a:fillRect/>
        </a:stretch>
      </xdr:blipFill>
      <xdr:spPr>
        <a:xfrm>
          <a:off x="0" y="0"/>
          <a:ext cx="1597549" cy="3701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orningstar.com.au/s/fs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E50D9-2AEA-478C-9330-1FF4E75A9AC0}">
  <dimension ref="A4:N27"/>
  <sheetViews>
    <sheetView tabSelected="1" workbookViewId="0">
      <selection activeCell="H9" sqref="H9"/>
    </sheetView>
  </sheetViews>
  <sheetFormatPr defaultRowHeight="14.5" x14ac:dyDescent="0.35"/>
  <cols>
    <col min="1" max="1" width="17.26953125" style="1" customWidth="1"/>
    <col min="2" max="2" width="31.36328125" style="1" customWidth="1"/>
    <col min="3" max="5" width="8.7265625" style="2"/>
    <col min="6" max="6" width="10.7265625" style="1" customWidth="1"/>
    <col min="7" max="16384" width="8.7265625" style="1"/>
  </cols>
  <sheetData>
    <row r="4" spans="1:6" x14ac:dyDescent="0.35">
      <c r="B4" s="14" t="s">
        <v>2</v>
      </c>
      <c r="C4" s="6">
        <v>100</v>
      </c>
      <c r="E4" s="15" t="s">
        <v>11</v>
      </c>
      <c r="F4" s="16"/>
    </row>
    <row r="5" spans="1:6" x14ac:dyDescent="0.35">
      <c r="B5" s="14" t="s">
        <v>0</v>
      </c>
      <c r="C5" s="7">
        <v>0.03</v>
      </c>
    </row>
    <row r="6" spans="1:6" x14ac:dyDescent="0.35">
      <c r="B6" s="14" t="s">
        <v>1</v>
      </c>
      <c r="C6" s="8">
        <v>5</v>
      </c>
    </row>
    <row r="7" spans="1:6" x14ac:dyDescent="0.35">
      <c r="B7" s="14" t="s">
        <v>3</v>
      </c>
      <c r="C7" s="9">
        <v>200</v>
      </c>
    </row>
    <row r="8" spans="1:6" x14ac:dyDescent="0.35">
      <c r="B8" s="14" t="s">
        <v>6</v>
      </c>
      <c r="C8" s="10">
        <f>SUM(C4*((1+C5)^C6))</f>
        <v>115.92740742999999</v>
      </c>
    </row>
    <row r="9" spans="1:6" x14ac:dyDescent="0.35">
      <c r="C9" s="3"/>
    </row>
    <row r="10" spans="1:6" x14ac:dyDescent="0.35">
      <c r="A10" s="4" t="s">
        <v>9</v>
      </c>
      <c r="B10" s="14" t="s">
        <v>5</v>
      </c>
      <c r="C10" s="11">
        <f>SUM(($C$7-$C$8)*C11)</f>
        <v>26.903229622400005</v>
      </c>
      <c r="D10" s="11">
        <f t="shared" ref="D10:E10" si="0">SUM(($C$7-$C$8)*D11)</f>
        <v>32.788311102300007</v>
      </c>
      <c r="E10" s="11">
        <f t="shared" si="0"/>
        <v>39.514118507900001</v>
      </c>
    </row>
    <row r="11" spans="1:6" x14ac:dyDescent="0.35">
      <c r="A11" s="5"/>
      <c r="B11" s="14" t="s">
        <v>4</v>
      </c>
      <c r="C11" s="12">
        <v>0.32</v>
      </c>
      <c r="D11" s="12">
        <v>0.39</v>
      </c>
      <c r="E11" s="12">
        <v>0.47</v>
      </c>
    </row>
    <row r="12" spans="1:6" x14ac:dyDescent="0.35">
      <c r="A12" s="5"/>
      <c r="B12" s="14" t="s">
        <v>7</v>
      </c>
      <c r="C12" s="13">
        <f>SUM(($C$7-$C$4-C10)/$C$4)</f>
        <v>0.73096770377599996</v>
      </c>
      <c r="D12" s="13">
        <f t="shared" ref="D12:E12" si="1">SUM(($C$7-$C$4-D10)/$C$4)</f>
        <v>0.67211688897699984</v>
      </c>
      <c r="E12" s="13">
        <f t="shared" si="1"/>
        <v>0.60485881492100002</v>
      </c>
    </row>
    <row r="13" spans="1:6" x14ac:dyDescent="0.35">
      <c r="A13" s="5"/>
      <c r="B13" s="14" t="s">
        <v>8</v>
      </c>
      <c r="C13" s="13">
        <f>SUM((C10/($C$7-$C$4)))</f>
        <v>0.26903229622400004</v>
      </c>
      <c r="D13" s="13">
        <f t="shared" ref="D13:E13" si="2">SUM((D10/($C$7-$C$4)))</f>
        <v>0.32788311102300005</v>
      </c>
      <c r="E13" s="13">
        <f t="shared" si="2"/>
        <v>0.39514118507900003</v>
      </c>
    </row>
    <row r="15" spans="1:6" x14ac:dyDescent="0.35">
      <c r="A15" s="4" t="s">
        <v>10</v>
      </c>
      <c r="B15" s="14" t="s">
        <v>5</v>
      </c>
      <c r="C15" s="11">
        <f>SUM((($C$7-$C$8)*0.5)*C16)</f>
        <v>13.451614811200002</v>
      </c>
      <c r="D15" s="11">
        <f>SUM((($C$7-$C$8)*0.5)*D16)</f>
        <v>16.394155551150003</v>
      </c>
      <c r="E15" s="11">
        <f>SUM((($C$7-$C$8)*0.5)*E16)</f>
        <v>19.757059253950001</v>
      </c>
    </row>
    <row r="16" spans="1:6" x14ac:dyDescent="0.35">
      <c r="A16" s="5"/>
      <c r="B16" s="14" t="s">
        <v>4</v>
      </c>
      <c r="C16" s="12">
        <v>0.32</v>
      </c>
      <c r="D16" s="12">
        <v>0.39</v>
      </c>
      <c r="E16" s="12">
        <v>0.47</v>
      </c>
    </row>
    <row r="17" spans="1:14" x14ac:dyDescent="0.35">
      <c r="A17" s="5"/>
      <c r="B17" s="14" t="s">
        <v>7</v>
      </c>
      <c r="C17" s="13">
        <f>SUM(($C$7-$C$4-C15)/$C$4)</f>
        <v>0.86548385188799992</v>
      </c>
      <c r="D17" s="13">
        <f t="shared" ref="D17:E17" si="3">SUM(($C$7-$C$4-D15)/$C$4)</f>
        <v>0.83605844448849997</v>
      </c>
      <c r="E17" s="13">
        <f t="shared" si="3"/>
        <v>0.80242940746049995</v>
      </c>
    </row>
    <row r="18" spans="1:14" x14ac:dyDescent="0.35">
      <c r="A18" s="5"/>
      <c r="B18" s="14" t="s">
        <v>8</v>
      </c>
      <c r="C18" s="13">
        <f>SUM((C15/($C$7-$C$4)))</f>
        <v>0.13451614811200002</v>
      </c>
      <c r="D18" s="13">
        <f t="shared" ref="D18:E18" si="4">SUM((D15/($C$7-$C$4)))</f>
        <v>0.16394155551150003</v>
      </c>
      <c r="E18" s="13">
        <f t="shared" si="4"/>
        <v>0.19757059253950002</v>
      </c>
    </row>
    <row r="22" spans="1:14" x14ac:dyDescent="0.35">
      <c r="B22" s="17" t="s">
        <v>12</v>
      </c>
      <c r="C22" s="18"/>
      <c r="D22" s="18"/>
      <c r="E22" s="18"/>
      <c r="F22" s="18"/>
      <c r="G22" s="18"/>
      <c r="H22" s="18"/>
      <c r="I22" s="18"/>
      <c r="J22" s="18"/>
      <c r="K22" s="18"/>
      <c r="L22" s="18"/>
      <c r="M22" s="18"/>
      <c r="N22" s="18"/>
    </row>
    <row r="23" spans="1:14" x14ac:dyDescent="0.35">
      <c r="B23" s="18"/>
      <c r="C23" s="18"/>
      <c r="D23" s="18"/>
      <c r="E23" s="18"/>
      <c r="F23" s="18"/>
      <c r="G23" s="18"/>
      <c r="H23" s="18"/>
      <c r="I23" s="18"/>
      <c r="J23" s="18"/>
      <c r="K23" s="18"/>
      <c r="L23" s="18"/>
      <c r="M23" s="18"/>
      <c r="N23" s="18"/>
    </row>
    <row r="24" spans="1:14" x14ac:dyDescent="0.35">
      <c r="B24" s="18"/>
      <c r="C24" s="18"/>
      <c r="D24" s="18"/>
      <c r="E24" s="18"/>
      <c r="F24" s="18"/>
      <c r="G24" s="18"/>
      <c r="H24" s="18"/>
      <c r="I24" s="18"/>
      <c r="J24" s="18"/>
      <c r="K24" s="18"/>
      <c r="L24" s="18"/>
      <c r="M24" s="18"/>
      <c r="N24" s="18"/>
    </row>
    <row r="25" spans="1:14" x14ac:dyDescent="0.35">
      <c r="B25" s="18"/>
      <c r="C25" s="18"/>
      <c r="D25" s="18"/>
      <c r="E25" s="18"/>
      <c r="F25" s="18"/>
      <c r="G25" s="18"/>
      <c r="H25" s="18"/>
      <c r="I25" s="18"/>
      <c r="J25" s="18"/>
      <c r="K25" s="18"/>
      <c r="L25" s="18"/>
      <c r="M25" s="18"/>
      <c r="N25" s="18"/>
    </row>
    <row r="26" spans="1:14" x14ac:dyDescent="0.35">
      <c r="B26" s="18"/>
      <c r="C26" s="18"/>
      <c r="D26" s="18"/>
      <c r="E26" s="18"/>
      <c r="F26" s="18"/>
      <c r="G26" s="18"/>
      <c r="H26" s="18"/>
      <c r="I26" s="18"/>
      <c r="J26" s="18"/>
      <c r="K26" s="18"/>
      <c r="L26" s="18"/>
      <c r="M26" s="18"/>
      <c r="N26" s="18"/>
    </row>
    <row r="27" spans="1:14" x14ac:dyDescent="0.35">
      <c r="B27" s="18"/>
      <c r="C27" s="18"/>
      <c r="D27" s="18"/>
      <c r="E27" s="18"/>
      <c r="F27" s="18"/>
      <c r="G27" s="18"/>
      <c r="H27" s="18"/>
      <c r="I27" s="18"/>
      <c r="J27" s="18"/>
      <c r="K27" s="18"/>
      <c r="L27" s="18"/>
      <c r="M27" s="18"/>
      <c r="N27" s="18"/>
    </row>
  </sheetData>
  <mergeCells count="4">
    <mergeCell ref="A10:A13"/>
    <mergeCell ref="A15:A18"/>
    <mergeCell ref="E4:F4"/>
    <mergeCell ref="B22:N27"/>
  </mergeCells>
  <hyperlinks>
    <hyperlink ref="B22" r:id="rId1" display="https://www.morningstar.com.au/s/fsg.pdf" xr:uid="{D296803C-BC44-45C9-87E5-20C6522C0015}"/>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Lamonica</dc:creator>
  <cp:lastModifiedBy>Mark Lamonica</cp:lastModifiedBy>
  <dcterms:created xsi:type="dcterms:W3CDTF">2026-05-24T01:32:35Z</dcterms:created>
  <dcterms:modified xsi:type="dcterms:W3CDTF">2026-05-24T21:32:25Z</dcterms:modified>
</cp:coreProperties>
</file>